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1" i="4" l="1"/>
  <c r="D21" i="4"/>
  <c r="H7" i="2"/>
  <c r="H6" i="2"/>
  <c r="E7" i="2"/>
  <c r="E6" i="2"/>
  <c r="E4" i="2"/>
  <c r="E3" i="2"/>
  <c r="I4" i="2"/>
  <c r="I3" i="2"/>
  <c r="D4" i="2"/>
  <c r="D3" i="2"/>
  <c r="C4" i="2"/>
  <c r="C3" i="2"/>
  <c r="H4" i="2"/>
  <c r="H3" i="2"/>
  <c r="S28" i="2"/>
  <c r="S14" i="2"/>
  <c r="T28" i="2"/>
  <c r="T14" i="2"/>
</calcChain>
</file>

<file path=xl/sharedStrings.xml><?xml version="1.0" encoding="utf-8"?>
<sst xmlns="http://schemas.openxmlformats.org/spreadsheetml/2006/main" count="108" uniqueCount="49">
  <si>
    <t>2014/15 Actual</t>
  </si>
  <si>
    <t>2015/16 Budget</t>
  </si>
  <si>
    <t>2016/17 Budget</t>
  </si>
  <si>
    <t>2017/18 Budget</t>
  </si>
  <si>
    <t>General Counsel</t>
  </si>
  <si>
    <t>General Auditor</t>
  </si>
  <si>
    <t>Ethics</t>
  </si>
  <si>
    <t>General Manager</t>
  </si>
  <si>
    <t>WSO</t>
  </si>
  <si>
    <t>WRM</t>
  </si>
  <si>
    <t>Business Technology</t>
  </si>
  <si>
    <t xml:space="preserve">Engineering </t>
  </si>
  <si>
    <t>CFO</t>
  </si>
  <si>
    <t>Human Resources</t>
  </si>
  <si>
    <t>External Affairs</t>
  </si>
  <si>
    <t>RPDM</t>
  </si>
  <si>
    <t>Subtotal Department</t>
  </si>
  <si>
    <t>Subtotal Regular Employees</t>
  </si>
  <si>
    <t>District Temporary</t>
  </si>
  <si>
    <t>Agency Temporary</t>
  </si>
  <si>
    <t>Subtotal Temporary Employees</t>
  </si>
  <si>
    <t>Authorized Positions</t>
  </si>
  <si>
    <t>Unfunded/Vacancy</t>
  </si>
  <si>
    <t>Total Empolyees</t>
  </si>
  <si>
    <t>FY</t>
  </si>
  <si>
    <t>Proposed</t>
  </si>
  <si>
    <t>Proposed_Plus_One</t>
  </si>
  <si>
    <t>Action</t>
  </si>
  <si>
    <t>PCN</t>
  </si>
  <si>
    <t>Initial Positions</t>
  </si>
  <si>
    <t>0220</t>
  </si>
  <si>
    <t>0565</t>
  </si>
  <si>
    <t>Transfers-In</t>
  </si>
  <si>
    <t>0729</t>
  </si>
  <si>
    <t>1460</t>
  </si>
  <si>
    <t>1554</t>
  </si>
  <si>
    <t>1593</t>
  </si>
  <si>
    <t>1996</t>
  </si>
  <si>
    <t>2023</t>
  </si>
  <si>
    <t>3635</t>
  </si>
  <si>
    <t>4321</t>
  </si>
  <si>
    <t>4480</t>
  </si>
  <si>
    <t>9855</t>
  </si>
  <si>
    <t>Salary</t>
  </si>
  <si>
    <t>Under $2200</t>
  </si>
  <si>
    <t>Split Factor</t>
  </si>
  <si>
    <t>alary</t>
  </si>
  <si>
    <t>Avg Sal</t>
  </si>
  <si>
    <t>est FTE from Vacancy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</si>
</sst>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6" formatCode="#,##0;\(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43" fontId="2" fillId="0" borderId="0" xfId="1" applyFont="1" applyAlignment="1"/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wrapText="1"/>
    </xf>
    <xf numFmtId="165" fontId="3" fillId="2" borderId="1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right" wrapText="1"/>
    </xf>
    <xf numFmtId="0" fontId="3" fillId="2" borderId="0" xfId="2" applyFont="1" applyFill="1" applyBorder="1" applyAlignment="1">
      <alignment horizontal="center"/>
    </xf>
    <xf numFmtId="0" fontId="0" fillId="0" borderId="0" xfId="0" applyBorder="1"/>
    <xf numFmtId="0" fontId="3" fillId="0" borderId="0" xfId="2" applyFont="1" applyFill="1" applyBorder="1" applyAlignment="1">
      <alignment wrapText="1"/>
    </xf>
    <xf numFmtId="166" fontId="3" fillId="0" borderId="0" xfId="2" applyNumberFormat="1" applyFont="1" applyFill="1" applyBorder="1" applyAlignment="1">
      <alignment horizontal="right" wrapText="1"/>
    </xf>
    <xf numFmtId="166" fontId="0" fillId="0" borderId="0" xfId="0" applyNumberFormat="1"/>
  </cellXfs>
  <cellStyles count="3">
    <cellStyle name="Comma" xfId="1" builtinId="3"/>
    <cellStyle name="Normal" xfId="0" builtinId="0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12</xdr:col>
      <xdr:colOff>246436</xdr:colOff>
      <xdr:row>17</xdr:row>
      <xdr:rowOff>95048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714286" cy="1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11</xdr:col>
      <xdr:colOff>598894</xdr:colOff>
      <xdr:row>26</xdr:row>
      <xdr:rowOff>76024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19500"/>
          <a:ext cx="9457144" cy="1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12</xdr:col>
      <xdr:colOff>132151</xdr:colOff>
      <xdr:row>43</xdr:row>
      <xdr:rowOff>18667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43500"/>
          <a:ext cx="9600001" cy="30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12</xdr:col>
      <xdr:colOff>132151</xdr:colOff>
      <xdr:row>60</xdr:row>
      <xdr:rowOff>56762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382000"/>
          <a:ext cx="9600001" cy="3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21" sqref="E21"/>
    </sheetView>
  </sheetViews>
  <sheetFormatPr defaultRowHeight="15" x14ac:dyDescent="0.25"/>
  <cols>
    <col min="1" max="1" width="26.28515625" bestFit="1" customWidth="1"/>
    <col min="2" max="2" width="15.42578125" style="1" bestFit="1" customWidth="1"/>
    <col min="3" max="5" width="16.140625" style="1" bestFit="1" customWidth="1"/>
  </cols>
  <sheetData>
    <row r="1" spans="1:8" x14ac:dyDescent="0.25">
      <c r="B1" s="5" t="s">
        <v>0</v>
      </c>
      <c r="C1" s="5" t="s">
        <v>1</v>
      </c>
      <c r="D1" s="5" t="s">
        <v>2</v>
      </c>
      <c r="E1" s="5" t="s">
        <v>3</v>
      </c>
      <c r="F1" s="5"/>
      <c r="G1" s="5"/>
    </row>
    <row r="2" spans="1:8" x14ac:dyDescent="0.25">
      <c r="A2" t="s">
        <v>7</v>
      </c>
      <c r="B2" s="3">
        <v>36.5</v>
      </c>
      <c r="C2" s="3">
        <v>41</v>
      </c>
      <c r="D2" s="3">
        <v>40</v>
      </c>
      <c r="E2" s="3">
        <v>40</v>
      </c>
      <c r="F2" s="4"/>
      <c r="G2" s="4"/>
      <c r="H2" s="4"/>
    </row>
    <row r="3" spans="1:8" x14ac:dyDescent="0.25">
      <c r="A3" t="s">
        <v>8</v>
      </c>
      <c r="B3" s="4">
        <v>883.3</v>
      </c>
      <c r="C3" s="4">
        <v>949</v>
      </c>
      <c r="D3" s="4">
        <v>951</v>
      </c>
      <c r="E3" s="4">
        <v>951</v>
      </c>
      <c r="F3" s="4"/>
      <c r="G3" s="4"/>
      <c r="H3" s="4"/>
    </row>
    <row r="4" spans="1:8" x14ac:dyDescent="0.25">
      <c r="A4" t="s">
        <v>9</v>
      </c>
      <c r="B4" s="4">
        <v>58.9</v>
      </c>
      <c r="C4" s="4">
        <v>68</v>
      </c>
      <c r="D4" s="4">
        <v>68</v>
      </c>
      <c r="E4" s="4">
        <v>68</v>
      </c>
      <c r="F4" s="4"/>
      <c r="G4" s="4"/>
      <c r="H4" s="4"/>
    </row>
    <row r="5" spans="1:8" x14ac:dyDescent="0.25">
      <c r="A5" t="s">
        <v>10</v>
      </c>
      <c r="B5" s="4">
        <v>222.7</v>
      </c>
      <c r="C5" s="4">
        <v>241</v>
      </c>
      <c r="D5" s="4">
        <v>239</v>
      </c>
      <c r="E5" s="4">
        <v>239</v>
      </c>
      <c r="F5" s="4"/>
      <c r="G5" s="4"/>
      <c r="H5" s="4"/>
    </row>
    <row r="6" spans="1:8" x14ac:dyDescent="0.25">
      <c r="A6" t="s">
        <v>11</v>
      </c>
      <c r="B6" s="4">
        <v>345.2</v>
      </c>
      <c r="C6" s="4">
        <v>371</v>
      </c>
      <c r="D6" s="4">
        <v>371</v>
      </c>
      <c r="E6" s="4">
        <v>371</v>
      </c>
      <c r="F6" s="4"/>
      <c r="G6" s="4"/>
      <c r="H6" s="4"/>
    </row>
    <row r="7" spans="1:8" x14ac:dyDescent="0.25">
      <c r="A7" t="s">
        <v>12</v>
      </c>
      <c r="B7" s="4">
        <v>42.2</v>
      </c>
      <c r="C7" s="4">
        <v>46</v>
      </c>
      <c r="D7" s="4">
        <v>46</v>
      </c>
      <c r="E7" s="4">
        <v>46</v>
      </c>
      <c r="F7" s="4"/>
      <c r="G7" s="4"/>
      <c r="H7" s="4"/>
    </row>
    <row r="8" spans="1:8" x14ac:dyDescent="0.25">
      <c r="A8" t="s">
        <v>13</v>
      </c>
      <c r="B8" s="4">
        <v>39.1</v>
      </c>
      <c r="C8" s="4">
        <v>41</v>
      </c>
      <c r="D8" s="4">
        <v>42</v>
      </c>
      <c r="E8" s="4">
        <v>42</v>
      </c>
      <c r="F8" s="4"/>
      <c r="G8" s="4"/>
      <c r="H8" s="4"/>
    </row>
    <row r="9" spans="1:8" x14ac:dyDescent="0.25">
      <c r="A9" t="s">
        <v>14</v>
      </c>
      <c r="B9" s="4">
        <v>39.9</v>
      </c>
      <c r="C9" s="4">
        <v>48</v>
      </c>
      <c r="D9" s="4">
        <v>48</v>
      </c>
      <c r="E9" s="4">
        <v>48</v>
      </c>
      <c r="F9" s="4"/>
      <c r="G9" s="4"/>
      <c r="H9" s="4"/>
    </row>
    <row r="10" spans="1:8" x14ac:dyDescent="0.25">
      <c r="A10" t="s">
        <v>15</v>
      </c>
      <c r="B10" s="4">
        <v>16.3</v>
      </c>
      <c r="C10" s="4">
        <v>28</v>
      </c>
      <c r="D10" s="4">
        <v>28</v>
      </c>
      <c r="E10" s="4">
        <v>28</v>
      </c>
      <c r="F10" s="4"/>
      <c r="G10" s="4"/>
      <c r="H10" s="4"/>
    </row>
    <row r="11" spans="1:8" x14ac:dyDescent="0.25">
      <c r="A11" t="s">
        <v>16</v>
      </c>
      <c r="B11" s="4">
        <v>1684.1</v>
      </c>
      <c r="C11" s="4">
        <v>1833</v>
      </c>
      <c r="D11" s="4">
        <v>1833</v>
      </c>
      <c r="E11" s="4">
        <v>1833</v>
      </c>
      <c r="F11" s="4"/>
      <c r="G11" s="4"/>
      <c r="H11" s="4"/>
    </row>
    <row r="12" spans="1:8" x14ac:dyDescent="0.25">
      <c r="A12" t="s">
        <v>4</v>
      </c>
      <c r="B12" s="4">
        <v>33.9</v>
      </c>
      <c r="C12" s="4">
        <v>36</v>
      </c>
      <c r="D12" s="4">
        <v>36</v>
      </c>
      <c r="E12" s="4">
        <v>36</v>
      </c>
      <c r="F12" s="4"/>
      <c r="G12" s="4"/>
      <c r="H12" s="4"/>
    </row>
    <row r="13" spans="1:8" x14ac:dyDescent="0.25">
      <c r="A13" t="s">
        <v>5</v>
      </c>
      <c r="B13" s="4">
        <v>10.4</v>
      </c>
      <c r="C13" s="4">
        <v>12</v>
      </c>
      <c r="D13" s="4">
        <v>12</v>
      </c>
      <c r="E13" s="4">
        <v>12</v>
      </c>
      <c r="F13" s="4"/>
      <c r="G13" s="4"/>
      <c r="H13" s="4"/>
    </row>
    <row r="14" spans="1:8" x14ac:dyDescent="0.25">
      <c r="A14" t="s">
        <v>6</v>
      </c>
      <c r="B14" s="4">
        <v>4</v>
      </c>
      <c r="C14" s="4">
        <v>4</v>
      </c>
      <c r="D14" s="4">
        <v>5</v>
      </c>
      <c r="E14" s="4">
        <v>5</v>
      </c>
      <c r="F14" s="4"/>
      <c r="G14" s="4"/>
      <c r="H14" s="4"/>
    </row>
    <row r="15" spans="1:8" x14ac:dyDescent="0.25">
      <c r="A15" t="s">
        <v>17</v>
      </c>
      <c r="B15" s="3">
        <v>1732.4</v>
      </c>
      <c r="C15" s="3">
        <v>1885</v>
      </c>
      <c r="D15" s="3">
        <v>1886</v>
      </c>
      <c r="E15" s="3">
        <v>1886</v>
      </c>
      <c r="F15" s="4"/>
      <c r="G15" s="4"/>
      <c r="H15" s="4"/>
    </row>
    <row r="16" spans="1:8" x14ac:dyDescent="0.25">
      <c r="A16" t="s">
        <v>18</v>
      </c>
      <c r="B16" s="3">
        <v>35.46</v>
      </c>
      <c r="C16" s="3">
        <v>19</v>
      </c>
      <c r="D16" s="3">
        <v>22.12</v>
      </c>
      <c r="E16" s="3">
        <v>20.02</v>
      </c>
      <c r="F16" s="4"/>
      <c r="G16" s="4"/>
      <c r="H16" s="4"/>
    </row>
    <row r="17" spans="1:8" x14ac:dyDescent="0.25">
      <c r="A17" t="s">
        <v>19</v>
      </c>
      <c r="B17" s="3">
        <v>1</v>
      </c>
      <c r="C17" s="3">
        <v>0</v>
      </c>
      <c r="D17" s="3">
        <v>3.67</v>
      </c>
      <c r="E17" s="3">
        <v>3.67</v>
      </c>
      <c r="F17" s="4"/>
      <c r="G17" s="4"/>
      <c r="H17" s="4"/>
    </row>
    <row r="18" spans="1:8" x14ac:dyDescent="0.25">
      <c r="A18" t="s">
        <v>20</v>
      </c>
      <c r="B18" s="3">
        <v>36.46</v>
      </c>
      <c r="C18" s="3">
        <v>19</v>
      </c>
      <c r="D18" s="3">
        <v>25.79</v>
      </c>
      <c r="E18" s="3">
        <v>23.689999999999998</v>
      </c>
      <c r="F18" s="4"/>
      <c r="G18" s="4"/>
      <c r="H18" s="4"/>
    </row>
    <row r="19" spans="1:8" x14ac:dyDescent="0.25">
      <c r="A19" t="s">
        <v>21</v>
      </c>
      <c r="B19" s="3">
        <v>1768.8600000000001</v>
      </c>
      <c r="C19" s="3">
        <v>1904</v>
      </c>
      <c r="D19" s="3">
        <v>1911.79</v>
      </c>
      <c r="E19" s="3">
        <v>1909.69</v>
      </c>
      <c r="F19" s="4"/>
      <c r="G19" s="4"/>
      <c r="H19" s="4"/>
    </row>
    <row r="20" spans="1:8" x14ac:dyDescent="0.25">
      <c r="A20" t="s">
        <v>22</v>
      </c>
      <c r="B20" s="3"/>
      <c r="C20" s="3">
        <v>-56</v>
      </c>
      <c r="D20" s="3">
        <v>-72</v>
      </c>
      <c r="E20" s="3">
        <v>-69</v>
      </c>
      <c r="F20" s="4"/>
      <c r="G20" s="4"/>
      <c r="H20" s="4"/>
    </row>
    <row r="21" spans="1:8" x14ac:dyDescent="0.25">
      <c r="A21" t="s">
        <v>23</v>
      </c>
      <c r="B21" s="3">
        <v>1768.8600000000001</v>
      </c>
      <c r="C21" s="3">
        <v>1848</v>
      </c>
      <c r="D21" s="3">
        <f>D19+D20</f>
        <v>1839.79</v>
      </c>
      <c r="E21" s="3">
        <f>E19+E20</f>
        <v>1840.69</v>
      </c>
      <c r="F21" s="4"/>
      <c r="G21" s="4"/>
      <c r="H21" s="4"/>
    </row>
    <row r="22" spans="1:8" x14ac:dyDescent="0.25">
      <c r="B22" s="3"/>
      <c r="C22" s="3"/>
      <c r="D22" s="3"/>
      <c r="E22" s="3"/>
      <c r="F22" s="4"/>
      <c r="G22" s="4"/>
      <c r="H22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zoomScaleNormal="100" workbookViewId="0">
      <selection activeCell="H6" sqref="H6:H7"/>
    </sheetView>
  </sheetViews>
  <sheetFormatPr defaultRowHeight="15" x14ac:dyDescent="0.25"/>
  <cols>
    <col min="1" max="1" width="19.140625" bestFit="1" customWidth="1"/>
    <col min="2" max="2" width="14.7109375" style="3" bestFit="1" customWidth="1"/>
    <col min="3" max="3" width="17" bestFit="1" customWidth="1"/>
    <col min="4" max="4" width="12.5703125" bestFit="1" customWidth="1"/>
    <col min="5" max="5" width="11.85546875" bestFit="1" customWidth="1"/>
    <col min="7" max="7" width="11.85546875" bestFit="1" customWidth="1"/>
    <col min="17" max="17" width="19.140625" bestFit="1" customWidth="1"/>
  </cols>
  <sheetData>
    <row r="1" spans="1:22" ht="15" customHeight="1" x14ac:dyDescent="0.25">
      <c r="G1" t="s">
        <v>44</v>
      </c>
      <c r="Q1" s="10" t="s">
        <v>24</v>
      </c>
      <c r="R1" s="10" t="s">
        <v>27</v>
      </c>
      <c r="S1" s="10" t="s">
        <v>28</v>
      </c>
      <c r="T1" s="10" t="s">
        <v>43</v>
      </c>
      <c r="U1" s="11"/>
      <c r="V1" s="11"/>
    </row>
    <row r="2" spans="1:22" ht="15" customHeight="1" x14ac:dyDescent="0.25">
      <c r="A2" s="6" t="s">
        <v>24</v>
      </c>
      <c r="B2" s="8" t="s">
        <v>46</v>
      </c>
      <c r="E2" t="s">
        <v>47</v>
      </c>
      <c r="G2" s="6" t="s">
        <v>45</v>
      </c>
      <c r="Q2" s="12" t="s">
        <v>25</v>
      </c>
      <c r="R2" s="12" t="s">
        <v>29</v>
      </c>
      <c r="S2" s="12" t="s">
        <v>30</v>
      </c>
      <c r="T2" s="13">
        <v>208</v>
      </c>
      <c r="U2" s="11"/>
      <c r="V2" s="11"/>
    </row>
    <row r="3" spans="1:22" ht="15" customHeight="1" x14ac:dyDescent="0.25">
      <c r="A3" s="7" t="s">
        <v>25</v>
      </c>
      <c r="B3" s="9">
        <v>202351826.5600006</v>
      </c>
      <c r="C3" s="14">
        <f>-T14</f>
        <v>-811.19999999999982</v>
      </c>
      <c r="D3" s="4">
        <f>B3+C3</f>
        <v>202351015.36000061</v>
      </c>
      <c r="E3" s="1">
        <f>D3/I3</f>
        <v>108053.08664495146</v>
      </c>
      <c r="G3" s="9">
        <v>1884.7</v>
      </c>
      <c r="H3">
        <f>-S14</f>
        <v>-12</v>
      </c>
      <c r="I3" s="4">
        <f>G3+H3</f>
        <v>1872.7</v>
      </c>
      <c r="Q3" s="12" t="s">
        <v>25</v>
      </c>
      <c r="R3" s="12" t="s">
        <v>29</v>
      </c>
      <c r="S3" s="12" t="s">
        <v>31</v>
      </c>
      <c r="T3" s="13">
        <v>20.8</v>
      </c>
      <c r="U3" s="11"/>
      <c r="V3" s="11"/>
    </row>
    <row r="4" spans="1:22" ht="15" customHeight="1" x14ac:dyDescent="0.25">
      <c r="A4" s="7" t="s">
        <v>26</v>
      </c>
      <c r="B4" s="9">
        <v>204570317.12000078</v>
      </c>
      <c r="C4" s="14">
        <f>-T28</f>
        <v>-603.19999999999982</v>
      </c>
      <c r="D4" s="4">
        <f>B4+C4</f>
        <v>204569713.92000079</v>
      </c>
      <c r="E4" s="1">
        <f>D4/I4</f>
        <v>109179.5452420349</v>
      </c>
      <c r="G4" s="9">
        <v>1884.7</v>
      </c>
      <c r="H4">
        <f>-S28</f>
        <v>-11</v>
      </c>
      <c r="I4" s="4">
        <f>G4+H4</f>
        <v>1873.7</v>
      </c>
      <c r="Q4" s="12" t="s">
        <v>25</v>
      </c>
      <c r="R4" s="12" t="s">
        <v>32</v>
      </c>
      <c r="S4" s="12" t="s">
        <v>33</v>
      </c>
      <c r="T4" s="13">
        <v>20.8</v>
      </c>
      <c r="U4" s="11"/>
      <c r="V4" s="11"/>
    </row>
    <row r="5" spans="1:22" ht="15" customHeight="1" x14ac:dyDescent="0.25">
      <c r="Q5" s="12" t="s">
        <v>25</v>
      </c>
      <c r="R5" s="12" t="s">
        <v>29</v>
      </c>
      <c r="S5" s="12" t="s">
        <v>34</v>
      </c>
      <c r="T5" s="13">
        <v>208</v>
      </c>
      <c r="U5" s="11"/>
      <c r="V5" s="11"/>
    </row>
    <row r="6" spans="1:22" ht="15" customHeight="1" x14ac:dyDescent="0.25">
      <c r="A6" s="7" t="s">
        <v>25</v>
      </c>
      <c r="B6" s="3">
        <v>6530330</v>
      </c>
      <c r="D6" t="s">
        <v>48</v>
      </c>
      <c r="E6" s="1">
        <f>B6/E3</f>
        <v>60.43631147213614</v>
      </c>
      <c r="H6" s="2">
        <f>E6-H3</f>
        <v>72.43631147213614</v>
      </c>
      <c r="Q6" s="12" t="s">
        <v>25</v>
      </c>
      <c r="R6" s="12" t="s">
        <v>29</v>
      </c>
      <c r="S6" s="12" t="s">
        <v>35</v>
      </c>
      <c r="T6" s="13">
        <v>20.8</v>
      </c>
      <c r="U6" s="11"/>
      <c r="V6" s="11"/>
    </row>
    <row r="7" spans="1:22" ht="15" customHeight="1" x14ac:dyDescent="0.25">
      <c r="A7" s="7" t="s">
        <v>26</v>
      </c>
      <c r="B7" s="3">
        <v>6366001</v>
      </c>
      <c r="D7" t="s">
        <v>48</v>
      </c>
      <c r="E7" s="1">
        <f>B7/E4</f>
        <v>58.307634327359736</v>
      </c>
      <c r="H7" s="2">
        <f>E7-H4</f>
        <v>69.307634327359736</v>
      </c>
      <c r="Q7" s="12" t="s">
        <v>25</v>
      </c>
      <c r="R7" s="12" t="s">
        <v>29</v>
      </c>
      <c r="S7" s="12" t="s">
        <v>36</v>
      </c>
      <c r="T7" s="13">
        <v>208</v>
      </c>
      <c r="U7" s="11"/>
      <c r="V7" s="11"/>
    </row>
    <row r="8" spans="1:22" ht="15" customHeight="1" x14ac:dyDescent="0.25">
      <c r="Q8" s="12" t="s">
        <v>25</v>
      </c>
      <c r="R8" s="12" t="s">
        <v>29</v>
      </c>
      <c r="S8" s="12" t="s">
        <v>37</v>
      </c>
      <c r="T8" s="13">
        <v>20.8</v>
      </c>
      <c r="U8" s="11"/>
      <c r="V8" s="11"/>
    </row>
    <row r="9" spans="1:22" ht="15" customHeight="1" x14ac:dyDescent="0.25">
      <c r="Q9" s="12" t="s">
        <v>25</v>
      </c>
      <c r="R9" s="12" t="s">
        <v>29</v>
      </c>
      <c r="S9" s="12" t="s">
        <v>38</v>
      </c>
      <c r="T9" s="13">
        <v>20.8</v>
      </c>
      <c r="U9" s="11"/>
      <c r="V9" s="11"/>
    </row>
    <row r="10" spans="1:22" ht="15" customHeight="1" x14ac:dyDescent="0.25">
      <c r="Q10" s="12" t="s">
        <v>25</v>
      </c>
      <c r="R10" s="12" t="s">
        <v>29</v>
      </c>
      <c r="S10" s="12" t="s">
        <v>39</v>
      </c>
      <c r="T10" s="13">
        <v>20.8</v>
      </c>
      <c r="U10" s="11"/>
      <c r="V10" s="11"/>
    </row>
    <row r="11" spans="1:22" ht="15" customHeight="1" x14ac:dyDescent="0.25">
      <c r="Q11" s="12" t="s">
        <v>25</v>
      </c>
      <c r="R11" s="12" t="s">
        <v>32</v>
      </c>
      <c r="S11" s="12" t="s">
        <v>40</v>
      </c>
      <c r="T11" s="13">
        <v>20.8</v>
      </c>
      <c r="U11" s="11"/>
      <c r="V11" s="11"/>
    </row>
    <row r="12" spans="1:22" ht="15" customHeight="1" x14ac:dyDescent="0.25">
      <c r="Q12" s="12" t="s">
        <v>25</v>
      </c>
      <c r="R12" s="12" t="s">
        <v>32</v>
      </c>
      <c r="S12" s="12" t="s">
        <v>41</v>
      </c>
      <c r="T12" s="13">
        <v>20.8</v>
      </c>
      <c r="U12" s="11"/>
      <c r="V12" s="11"/>
    </row>
    <row r="13" spans="1:22" ht="15" customHeight="1" x14ac:dyDescent="0.25">
      <c r="Q13" s="12" t="s">
        <v>25</v>
      </c>
      <c r="R13" s="12" t="s">
        <v>29</v>
      </c>
      <c r="S13" s="12" t="s">
        <v>42</v>
      </c>
      <c r="T13" s="13">
        <v>20.8</v>
      </c>
      <c r="U13" s="11"/>
      <c r="V13" s="11"/>
    </row>
    <row r="14" spans="1:22" ht="15" customHeight="1" x14ac:dyDescent="0.25">
      <c r="S14">
        <f>COUNTA(S2:S13)</f>
        <v>12</v>
      </c>
      <c r="T14" s="14">
        <f>SUM(T2:T13)</f>
        <v>811.19999999999982</v>
      </c>
      <c r="U14" s="11"/>
      <c r="V14" s="11"/>
    </row>
    <row r="15" spans="1:22" ht="15" customHeight="1" x14ac:dyDescent="0.25">
      <c r="U15" s="11"/>
      <c r="V15" s="11"/>
    </row>
    <row r="16" spans="1:22" ht="15" customHeight="1" x14ac:dyDescent="0.25">
      <c r="U16" s="11"/>
      <c r="V16" s="11"/>
    </row>
    <row r="17" spans="17:22" ht="15" customHeight="1" x14ac:dyDescent="0.25">
      <c r="Q17" s="12" t="s">
        <v>26</v>
      </c>
      <c r="R17" s="12" t="s">
        <v>29</v>
      </c>
      <c r="S17" s="12" t="s">
        <v>31</v>
      </c>
      <c r="T17" s="13">
        <v>20.8</v>
      </c>
      <c r="U17" s="11"/>
      <c r="V17" s="11"/>
    </row>
    <row r="18" spans="17:22" ht="15" customHeight="1" x14ac:dyDescent="0.25">
      <c r="Q18" s="12" t="s">
        <v>26</v>
      </c>
      <c r="R18" s="12" t="s">
        <v>29</v>
      </c>
      <c r="S18" s="12" t="s">
        <v>33</v>
      </c>
      <c r="T18" s="13">
        <v>20.8</v>
      </c>
      <c r="U18" s="11"/>
      <c r="V18" s="11"/>
    </row>
    <row r="19" spans="17:22" ht="15" customHeight="1" x14ac:dyDescent="0.25">
      <c r="Q19" s="12" t="s">
        <v>26</v>
      </c>
      <c r="R19" s="12" t="s">
        <v>29</v>
      </c>
      <c r="S19" s="12" t="s">
        <v>34</v>
      </c>
      <c r="T19" s="13">
        <v>208</v>
      </c>
      <c r="U19" s="11"/>
      <c r="V19" s="11"/>
    </row>
    <row r="20" spans="17:22" ht="15" customHeight="1" x14ac:dyDescent="0.25">
      <c r="Q20" s="12" t="s">
        <v>26</v>
      </c>
      <c r="R20" s="12" t="s">
        <v>29</v>
      </c>
      <c r="S20" s="12" t="s">
        <v>35</v>
      </c>
      <c r="T20" s="13">
        <v>20.8</v>
      </c>
      <c r="U20" s="11"/>
      <c r="V20" s="11"/>
    </row>
    <row r="21" spans="17:22" ht="15" customHeight="1" x14ac:dyDescent="0.25">
      <c r="Q21" s="12" t="s">
        <v>26</v>
      </c>
      <c r="R21" s="12" t="s">
        <v>29</v>
      </c>
      <c r="S21" s="12" t="s">
        <v>36</v>
      </c>
      <c r="T21" s="13">
        <v>208</v>
      </c>
      <c r="U21" s="11"/>
      <c r="V21" s="11"/>
    </row>
    <row r="22" spans="17:22" ht="15" customHeight="1" x14ac:dyDescent="0.25">
      <c r="Q22" s="12" t="s">
        <v>26</v>
      </c>
      <c r="R22" s="12" t="s">
        <v>29</v>
      </c>
      <c r="S22" s="12" t="s">
        <v>37</v>
      </c>
      <c r="T22" s="13">
        <v>20.8</v>
      </c>
      <c r="U22" s="11"/>
      <c r="V22" s="11"/>
    </row>
    <row r="23" spans="17:22" ht="15" customHeight="1" x14ac:dyDescent="0.25">
      <c r="Q23" s="12" t="s">
        <v>26</v>
      </c>
      <c r="R23" s="12" t="s">
        <v>29</v>
      </c>
      <c r="S23" s="12" t="s">
        <v>38</v>
      </c>
      <c r="T23" s="13">
        <v>20.8</v>
      </c>
      <c r="U23" s="11"/>
      <c r="V23" s="11"/>
    </row>
    <row r="24" spans="17:22" ht="15" customHeight="1" x14ac:dyDescent="0.25">
      <c r="Q24" s="12" t="s">
        <v>26</v>
      </c>
      <c r="R24" s="12" t="s">
        <v>29</v>
      </c>
      <c r="S24" s="12" t="s">
        <v>39</v>
      </c>
      <c r="T24" s="13">
        <v>20.8</v>
      </c>
      <c r="U24" s="11"/>
      <c r="V24" s="11"/>
    </row>
    <row r="25" spans="17:22" ht="15" customHeight="1" x14ac:dyDescent="0.25">
      <c r="Q25" s="12" t="s">
        <v>26</v>
      </c>
      <c r="R25" s="12" t="s">
        <v>29</v>
      </c>
      <c r="S25" s="12" t="s">
        <v>40</v>
      </c>
      <c r="T25" s="13">
        <v>20.8</v>
      </c>
      <c r="U25" s="11"/>
      <c r="V25" s="11"/>
    </row>
    <row r="26" spans="17:22" ht="15" customHeight="1" x14ac:dyDescent="0.25">
      <c r="Q26" s="12" t="s">
        <v>26</v>
      </c>
      <c r="R26" s="12" t="s">
        <v>29</v>
      </c>
      <c r="S26" s="12" t="s">
        <v>41</v>
      </c>
      <c r="T26" s="13">
        <v>20.8</v>
      </c>
      <c r="U26" s="11"/>
      <c r="V26" s="11"/>
    </row>
    <row r="27" spans="17:22" ht="15" customHeight="1" x14ac:dyDescent="0.25">
      <c r="Q27" s="12" t="s">
        <v>26</v>
      </c>
      <c r="R27" s="12" t="s">
        <v>29</v>
      </c>
      <c r="S27" s="12" t="s">
        <v>42</v>
      </c>
      <c r="T27" s="13">
        <v>20.8</v>
      </c>
    </row>
    <row r="28" spans="17:22" ht="15" customHeight="1" x14ac:dyDescent="0.25">
      <c r="S28">
        <f>COUNTA(S15:S27)</f>
        <v>11</v>
      </c>
      <c r="T28" s="14">
        <f>SUM(T17:T27)</f>
        <v>603.19999999999982</v>
      </c>
    </row>
    <row r="29" spans="17:22" ht="15" customHeight="1" x14ac:dyDescent="0.25"/>
    <row r="30" spans="17:22" ht="15" customHeight="1" x14ac:dyDescent="0.25"/>
    <row r="31" spans="17:22" ht="15" customHeight="1" x14ac:dyDescent="0.25"/>
    <row r="32" spans="17:2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Proposed</Section>
    <ParentListItemID xmlns="647b500e-2e54-493e-9891-abb9c04223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88DFD-3518-4512-B3FE-1FC27A1F81CD}"/>
</file>

<file path=customXml/itemProps2.xml><?xml version="1.0" encoding="utf-8"?>
<ds:datastoreItem xmlns:ds="http://schemas.openxmlformats.org/officeDocument/2006/customXml" ds:itemID="{A2C4E386-AACA-41DD-B96C-3ADBB871E7C3}"/>
</file>

<file path=customXml/itemProps3.xml><?xml version="1.0" encoding="utf-8"?>
<ds:datastoreItem xmlns:ds="http://schemas.openxmlformats.org/officeDocument/2006/customXml" ds:itemID="{DDB9679D-200D-427C-8DE9-F264CB83D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Staffing_Proposed</dc:title>
  <dc:creator>Buening,David E</dc:creator>
  <cp:lastModifiedBy>Buening,David E</cp:lastModifiedBy>
  <dcterms:created xsi:type="dcterms:W3CDTF">2015-12-17T21:54:50Z</dcterms:created>
  <dcterms:modified xsi:type="dcterms:W3CDTF">2015-12-17T22:54:56Z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