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5" i="1" l="1"/>
  <c r="F45" i="1"/>
  <c r="F23" i="1"/>
  <c r="F17" i="1"/>
  <c r="F3" i="1"/>
  <c r="F52" i="1" l="1"/>
  <c r="F53" i="1"/>
  <c r="F54" i="1"/>
  <c r="F55" i="1"/>
  <c r="F56" i="1"/>
  <c r="F51" i="1"/>
  <c r="F46" i="1"/>
  <c r="F47" i="1"/>
  <c r="F48" i="1"/>
  <c r="F49" i="1"/>
  <c r="F50" i="1"/>
  <c r="F38" i="1"/>
  <c r="F39" i="1"/>
  <c r="F40" i="1"/>
  <c r="F41" i="1"/>
  <c r="F42" i="1"/>
  <c r="F37" i="1"/>
  <c r="F32" i="1"/>
  <c r="F33" i="1"/>
  <c r="F34" i="1"/>
  <c r="F35" i="1"/>
  <c r="F36" i="1"/>
  <c r="F31" i="1"/>
  <c r="F24" i="1"/>
  <c r="F25" i="1"/>
  <c r="F26" i="1"/>
  <c r="F27" i="1"/>
  <c r="F28" i="1"/>
  <c r="B57" i="1" l="1"/>
  <c r="G56" i="1"/>
  <c r="G55" i="1"/>
  <c r="G54" i="1"/>
  <c r="G53" i="1"/>
  <c r="G52" i="1"/>
  <c r="G51" i="1"/>
  <c r="G50" i="1"/>
  <c r="G49" i="1"/>
  <c r="G48" i="1"/>
  <c r="G47" i="1"/>
  <c r="G46" i="1"/>
  <c r="G42" i="1"/>
  <c r="G41" i="1"/>
  <c r="G40" i="1"/>
  <c r="G39" i="1"/>
  <c r="G38" i="1"/>
  <c r="G37" i="1"/>
  <c r="G36" i="1"/>
  <c r="G35" i="1"/>
  <c r="G34" i="1"/>
  <c r="G33" i="1"/>
  <c r="G32" i="1"/>
  <c r="G31" i="1"/>
  <c r="B43" i="1"/>
  <c r="G28" i="1"/>
  <c r="G27" i="1"/>
  <c r="G26" i="1"/>
  <c r="G25" i="1"/>
  <c r="G24" i="1"/>
  <c r="G23" i="1"/>
  <c r="F22" i="1"/>
  <c r="G22" i="1" s="1"/>
  <c r="F21" i="1"/>
  <c r="G21" i="1" s="1"/>
  <c r="F20" i="1"/>
  <c r="G20" i="1" s="1"/>
  <c r="F19" i="1"/>
  <c r="G19" i="1" s="1"/>
  <c r="F18" i="1"/>
  <c r="G18" i="1" s="1"/>
  <c r="G17" i="1"/>
  <c r="G6" i="1"/>
  <c r="G10" i="1"/>
  <c r="G14" i="1"/>
  <c r="F4" i="1"/>
  <c r="G4" i="1" s="1"/>
  <c r="F5" i="1"/>
  <c r="G5" i="1" s="1"/>
  <c r="F6" i="1"/>
  <c r="F7" i="1"/>
  <c r="G7" i="1" s="1"/>
  <c r="F8" i="1"/>
  <c r="G8" i="1" s="1"/>
  <c r="F9" i="1"/>
  <c r="G9" i="1" s="1"/>
  <c r="F10" i="1"/>
  <c r="F11" i="1"/>
  <c r="G11" i="1" s="1"/>
  <c r="F12" i="1"/>
  <c r="G12" i="1" s="1"/>
  <c r="F13" i="1"/>
  <c r="G13" i="1" s="1"/>
  <c r="F14" i="1"/>
  <c r="G3" i="1"/>
  <c r="C29" i="1"/>
  <c r="B29" i="1"/>
  <c r="D18" i="1"/>
  <c r="D19" i="1"/>
  <c r="D20" i="1"/>
  <c r="D21" i="1"/>
  <c r="D22" i="1"/>
  <c r="D23" i="1"/>
  <c r="D24" i="1"/>
  <c r="D25" i="1"/>
  <c r="D26" i="1"/>
  <c r="D27" i="1"/>
  <c r="D28" i="1"/>
  <c r="D17" i="1"/>
  <c r="D4" i="1"/>
  <c r="D5" i="1"/>
  <c r="D6" i="1"/>
  <c r="D7" i="1"/>
  <c r="D8" i="1"/>
  <c r="D9" i="1"/>
  <c r="D10" i="1"/>
  <c r="D11" i="1"/>
  <c r="D12" i="1"/>
  <c r="D13" i="1"/>
  <c r="D14" i="1"/>
  <c r="D3" i="1"/>
  <c r="D15" i="1" s="1"/>
  <c r="B15" i="1"/>
  <c r="C15" i="1"/>
  <c r="G15" i="1" l="1"/>
  <c r="G57" i="1"/>
  <c r="D29" i="1"/>
  <c r="G29" i="1"/>
  <c r="G43" i="1"/>
</calcChain>
</file>

<file path=xl/sharedStrings.xml><?xml version="1.0" encoding="utf-8"?>
<sst xmlns="http://schemas.openxmlformats.org/spreadsheetml/2006/main" count="28" uniqueCount="26">
  <si>
    <t>Month</t>
  </si>
  <si>
    <t># of Days</t>
  </si>
  <si>
    <t>Wt'd Average</t>
  </si>
  <si>
    <t>$ per Acre-Foot @</t>
  </si>
  <si>
    <t>MWh/AF</t>
  </si>
  <si>
    <t>Scheduling Fee, per MWh</t>
  </si>
  <si>
    <t>On Peak SP15 Monthly Average, $/MWh</t>
  </si>
  <si>
    <t>Total Energy Cost With Scheduling Fee, $/MWh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</si>
  <si>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</si>
  <si>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</si>
  <si>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</si>
  <si>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</si>
  <si>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</si>
  <si>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</si>
  <si>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</si>
  <si>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</si>
  <si>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</si>
  <si>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</si>
  <si>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</si>
  <si>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</si>
  <si>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2011</t>
  </si>
  <si>
    <t>2012</t>
  </si>
  <si>
    <t>2013</t>
  </si>
  <si>
    <t>2014</t>
  </si>
  <si>
    <t>2015</t>
  </si>
  <si>
    <t>MWh = megawatt-hour, or 1,000 kilowatt-hours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</si>
</sst>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6" formatCode="[$-409]mmm\-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7" fontId="0" fillId="0" borderId="0" xfId="0" applyNumberFormat="1"/>
    <xf numFmtId="44" fontId="0" fillId="0" borderId="0" xfId="1" applyFont="1"/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/>
    <xf numFmtId="2" fontId="0" fillId="0" borderId="0" xfId="0" applyNumberFormat="1"/>
    <xf numFmtId="0" fontId="2" fillId="0" borderId="0" xfId="0" quotePrefix="1" applyFont="1" applyAlignment="1">
      <alignment horizontal="right"/>
    </xf>
    <xf numFmtId="0" fontId="0" fillId="0" borderId="0" xfId="0" applyAlignment="1">
      <alignment wrapText="1"/>
    </xf>
    <xf numFmtId="166" fontId="0" fillId="0" borderId="0" xfId="0" applyNumberFormat="1"/>
    <xf numFmtId="0" fontId="2" fillId="0" borderId="0" xfId="0" quotePrefix="1" applyFont="1" applyAlignment="1">
      <alignment horizontal="right" wrapText="1"/>
    </xf>
    <xf numFmtId="0" fontId="3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view="pageLayout" topLeftCell="A23" zoomScaleNormal="100" workbookViewId="0">
      <selection activeCell="A45" sqref="A45:B56"/>
    </sheetView>
  </sheetViews>
  <sheetFormatPr defaultRowHeight="15" x14ac:dyDescent="0.25"/>
  <cols>
    <col min="1" max="1" width="7.42578125" bestFit="1" customWidth="1"/>
    <col min="2" max="2" width="16.7109375" bestFit="1" customWidth="1"/>
    <col min="3" max="3" width="8.85546875" hidden="1" customWidth="1"/>
    <col min="4" max="4" width="12.85546875" hidden="1" customWidth="1"/>
    <col min="5" max="5" width="12.85546875" style="6" customWidth="1"/>
    <col min="6" max="6" width="16.85546875" bestFit="1" customWidth="1"/>
    <col min="7" max="7" width="11.5703125" customWidth="1"/>
  </cols>
  <sheetData>
    <row r="1" spans="1:8" ht="30" x14ac:dyDescent="0.25">
      <c r="G1" s="9" t="s">
        <v>3</v>
      </c>
    </row>
    <row r="2" spans="1:8" ht="45" x14ac:dyDescent="0.25">
      <c r="A2" t="s">
        <v>0</v>
      </c>
      <c r="B2" s="5" t="s">
        <v>6</v>
      </c>
      <c r="C2" s="4" t="s">
        <v>1</v>
      </c>
      <c r="D2" s="3" t="s">
        <v>2</v>
      </c>
      <c r="E2" s="5" t="s">
        <v>5</v>
      </c>
      <c r="F2" s="5" t="s">
        <v>7</v>
      </c>
      <c r="G2" s="8">
        <v>2.3490000000000002</v>
      </c>
      <c r="H2" t="s">
        <v>4</v>
      </c>
    </row>
    <row r="3" spans="1:8" x14ac:dyDescent="0.25">
      <c r="A3" s="1">
        <v>40544</v>
      </c>
      <c r="B3" s="2">
        <v>37.130000000000003</v>
      </c>
      <c r="C3">
        <v>25</v>
      </c>
      <c r="D3">
        <f>B3*C3</f>
        <v>928.25000000000011</v>
      </c>
      <c r="E3" s="2">
        <v>0.2</v>
      </c>
      <c r="F3" s="2">
        <f>B3+0.2</f>
        <v>37.330000000000005</v>
      </c>
      <c r="G3" s="2">
        <f>ROUND(F3*$G$2,2)</f>
        <v>87.69</v>
      </c>
    </row>
    <row r="4" spans="1:8" x14ac:dyDescent="0.25">
      <c r="A4" s="1">
        <v>40575</v>
      </c>
      <c r="B4" s="2">
        <v>38.130000000000003</v>
      </c>
      <c r="C4">
        <v>24</v>
      </c>
      <c r="D4">
        <f t="shared" ref="D4:D14" si="0">B4*C4</f>
        <v>915.12000000000012</v>
      </c>
      <c r="E4" s="2">
        <v>0.2</v>
      </c>
      <c r="F4" s="2">
        <f t="shared" ref="F4:F14" si="1">B4+0.2</f>
        <v>38.330000000000005</v>
      </c>
      <c r="G4" s="2">
        <f t="shared" ref="G4:G14" si="2">ROUND(F4*$G$2,2)</f>
        <v>90.04</v>
      </c>
    </row>
    <row r="5" spans="1:8" x14ac:dyDescent="0.25">
      <c r="A5" s="1">
        <v>40603</v>
      </c>
      <c r="B5" s="2">
        <v>32.72</v>
      </c>
      <c r="C5">
        <v>27</v>
      </c>
      <c r="D5">
        <f t="shared" si="0"/>
        <v>883.43999999999994</v>
      </c>
      <c r="E5" s="2">
        <v>0.2</v>
      </c>
      <c r="F5" s="2">
        <f t="shared" si="1"/>
        <v>32.92</v>
      </c>
      <c r="G5" s="2">
        <f t="shared" si="2"/>
        <v>77.33</v>
      </c>
    </row>
    <row r="6" spans="1:8" x14ac:dyDescent="0.25">
      <c r="A6" s="1">
        <v>40634</v>
      </c>
      <c r="B6" s="2">
        <v>36.01</v>
      </c>
      <c r="C6">
        <v>26</v>
      </c>
      <c r="D6">
        <f t="shared" si="0"/>
        <v>936.26</v>
      </c>
      <c r="E6" s="2">
        <v>0.2</v>
      </c>
      <c r="F6" s="2">
        <f t="shared" si="1"/>
        <v>36.21</v>
      </c>
      <c r="G6" s="2">
        <f t="shared" si="2"/>
        <v>85.06</v>
      </c>
    </row>
    <row r="7" spans="1:8" x14ac:dyDescent="0.25">
      <c r="A7" s="1">
        <v>40664</v>
      </c>
      <c r="B7" s="2">
        <v>34.909999999999997</v>
      </c>
      <c r="C7">
        <v>25</v>
      </c>
      <c r="D7">
        <f t="shared" si="0"/>
        <v>872.74999999999989</v>
      </c>
      <c r="E7" s="2">
        <v>0.2</v>
      </c>
      <c r="F7" s="2">
        <f t="shared" si="1"/>
        <v>35.11</v>
      </c>
      <c r="G7" s="2">
        <f t="shared" si="2"/>
        <v>82.47</v>
      </c>
    </row>
    <row r="8" spans="1:8" x14ac:dyDescent="0.25">
      <c r="A8" s="1">
        <v>40695</v>
      </c>
      <c r="B8" s="2">
        <v>36.979999999999997</v>
      </c>
      <c r="C8">
        <v>26</v>
      </c>
      <c r="D8">
        <f t="shared" si="0"/>
        <v>961.4799999999999</v>
      </c>
      <c r="E8" s="2">
        <v>0.2</v>
      </c>
      <c r="F8" s="2">
        <f t="shared" si="1"/>
        <v>37.18</v>
      </c>
      <c r="G8" s="2">
        <f t="shared" si="2"/>
        <v>87.34</v>
      </c>
    </row>
    <row r="9" spans="1:8" x14ac:dyDescent="0.25">
      <c r="A9" s="1">
        <v>40725</v>
      </c>
      <c r="B9" s="2">
        <v>41.2</v>
      </c>
      <c r="C9">
        <v>25</v>
      </c>
      <c r="D9">
        <f t="shared" si="0"/>
        <v>1030</v>
      </c>
      <c r="E9" s="2">
        <v>0.2</v>
      </c>
      <c r="F9" s="2">
        <f t="shared" si="1"/>
        <v>41.400000000000006</v>
      </c>
      <c r="G9" s="2">
        <f t="shared" si="2"/>
        <v>97.25</v>
      </c>
    </row>
    <row r="10" spans="1:8" x14ac:dyDescent="0.25">
      <c r="A10" s="1">
        <v>40756</v>
      </c>
      <c r="B10" s="2">
        <v>42.25</v>
      </c>
      <c r="C10">
        <v>27</v>
      </c>
      <c r="D10">
        <f t="shared" si="0"/>
        <v>1140.75</v>
      </c>
      <c r="E10" s="2">
        <v>0.2</v>
      </c>
      <c r="F10" s="2">
        <f t="shared" si="1"/>
        <v>42.45</v>
      </c>
      <c r="G10" s="2">
        <f t="shared" si="2"/>
        <v>99.72</v>
      </c>
    </row>
    <row r="11" spans="1:8" x14ac:dyDescent="0.25">
      <c r="A11" s="1">
        <v>40787</v>
      </c>
      <c r="B11" s="2">
        <v>41.53</v>
      </c>
      <c r="C11">
        <v>25</v>
      </c>
      <c r="D11">
        <f t="shared" si="0"/>
        <v>1038.25</v>
      </c>
      <c r="E11" s="2">
        <v>0.2</v>
      </c>
      <c r="F11" s="2">
        <f t="shared" si="1"/>
        <v>41.730000000000004</v>
      </c>
      <c r="G11" s="2">
        <f t="shared" si="2"/>
        <v>98.02</v>
      </c>
    </row>
    <row r="12" spans="1:8" x14ac:dyDescent="0.25">
      <c r="A12" s="1">
        <v>40817</v>
      </c>
      <c r="B12" s="2">
        <v>34.78</v>
      </c>
      <c r="C12">
        <v>26</v>
      </c>
      <c r="D12">
        <f t="shared" si="0"/>
        <v>904.28</v>
      </c>
      <c r="E12" s="2">
        <v>0.2</v>
      </c>
      <c r="F12" s="2">
        <f t="shared" si="1"/>
        <v>34.980000000000004</v>
      </c>
      <c r="G12" s="2">
        <f t="shared" si="2"/>
        <v>82.17</v>
      </c>
    </row>
    <row r="13" spans="1:8" x14ac:dyDescent="0.25">
      <c r="A13" s="1">
        <v>40848</v>
      </c>
      <c r="B13" s="2">
        <v>34.49</v>
      </c>
      <c r="C13">
        <v>25</v>
      </c>
      <c r="D13">
        <f t="shared" si="0"/>
        <v>862.25</v>
      </c>
      <c r="E13" s="2">
        <v>0.2</v>
      </c>
      <c r="F13" s="2">
        <f t="shared" si="1"/>
        <v>34.690000000000005</v>
      </c>
      <c r="G13" s="2">
        <f t="shared" si="2"/>
        <v>81.489999999999995</v>
      </c>
    </row>
    <row r="14" spans="1:8" x14ac:dyDescent="0.25">
      <c r="A14" s="1">
        <v>40878</v>
      </c>
      <c r="B14" s="2">
        <v>32.590000000000003</v>
      </c>
      <c r="C14">
        <v>26</v>
      </c>
      <c r="D14">
        <f t="shared" si="0"/>
        <v>847.34000000000015</v>
      </c>
      <c r="E14" s="2">
        <v>0.2</v>
      </c>
      <c r="F14" s="2">
        <f t="shared" si="1"/>
        <v>32.790000000000006</v>
      </c>
      <c r="G14" s="2">
        <f t="shared" si="2"/>
        <v>77.02</v>
      </c>
    </row>
    <row r="15" spans="1:8" hidden="1" x14ac:dyDescent="0.25">
      <c r="A15" s="1"/>
      <c r="B15" s="2">
        <f>ROUND(AVERAGE(B3:B14),2)</f>
        <v>36.89</v>
      </c>
      <c r="C15">
        <f>SUM(C3:C14)</f>
        <v>307</v>
      </c>
      <c r="D15" s="2">
        <f>(SUM(D3:D14))/C15</f>
        <v>36.873517915309449</v>
      </c>
      <c r="E15" s="2"/>
      <c r="G15" s="2">
        <f>AVERAGE(G3:G14)</f>
        <v>87.13333333333334</v>
      </c>
    </row>
    <row r="16" spans="1:8" x14ac:dyDescent="0.25">
      <c r="A16" s="1"/>
    </row>
    <row r="17" spans="1:7" x14ac:dyDescent="0.25">
      <c r="A17" s="1">
        <v>40909</v>
      </c>
      <c r="B17" s="2">
        <v>28.73</v>
      </c>
      <c r="C17">
        <v>25</v>
      </c>
      <c r="D17">
        <f t="shared" ref="D17:D28" si="3">B17*C17</f>
        <v>718.25</v>
      </c>
      <c r="E17" s="2">
        <v>0.2</v>
      </c>
      <c r="F17" s="2">
        <f>B17+0.2</f>
        <v>28.93</v>
      </c>
      <c r="G17" s="2">
        <f t="shared" ref="G17:G28" si="4">ROUND(F17*$G$2,2)</f>
        <v>67.959999999999994</v>
      </c>
    </row>
    <row r="18" spans="1:7" x14ac:dyDescent="0.25">
      <c r="A18" s="1">
        <v>40940</v>
      </c>
      <c r="B18" s="2">
        <v>29.05</v>
      </c>
      <c r="C18">
        <v>24</v>
      </c>
      <c r="D18">
        <f t="shared" si="3"/>
        <v>697.2</v>
      </c>
      <c r="E18" s="2">
        <v>0.2</v>
      </c>
      <c r="F18" s="2">
        <f t="shared" ref="F18:F22" si="5">B18+0.2</f>
        <v>29.25</v>
      </c>
      <c r="G18" s="2">
        <f t="shared" si="4"/>
        <v>68.709999999999994</v>
      </c>
    </row>
    <row r="19" spans="1:7" x14ac:dyDescent="0.25">
      <c r="A19" s="1">
        <v>40969</v>
      </c>
      <c r="B19" s="2">
        <v>24.85</v>
      </c>
      <c r="C19">
        <v>27</v>
      </c>
      <c r="D19">
        <f t="shared" si="3"/>
        <v>670.95</v>
      </c>
      <c r="E19" s="2">
        <v>0.2</v>
      </c>
      <c r="F19" s="2">
        <f t="shared" si="5"/>
        <v>25.05</v>
      </c>
      <c r="G19" s="2">
        <f t="shared" si="4"/>
        <v>58.84</v>
      </c>
    </row>
    <row r="20" spans="1:7" x14ac:dyDescent="0.25">
      <c r="A20" s="1">
        <v>41000</v>
      </c>
      <c r="B20" s="2">
        <v>29.33</v>
      </c>
      <c r="C20">
        <v>25</v>
      </c>
      <c r="D20">
        <f t="shared" si="3"/>
        <v>733.25</v>
      </c>
      <c r="E20" s="2">
        <v>0.2</v>
      </c>
      <c r="F20" s="2">
        <f t="shared" si="5"/>
        <v>29.529999999999998</v>
      </c>
      <c r="G20" s="2">
        <f>ROUND(F20*$G$2,2)</f>
        <v>69.37</v>
      </c>
    </row>
    <row r="21" spans="1:7" x14ac:dyDescent="0.25">
      <c r="A21" s="1">
        <v>41030</v>
      </c>
      <c r="B21" s="2">
        <v>31.36</v>
      </c>
      <c r="C21">
        <v>26</v>
      </c>
      <c r="D21">
        <f t="shared" si="3"/>
        <v>815.36</v>
      </c>
      <c r="E21" s="2">
        <v>0.2</v>
      </c>
      <c r="F21" s="2">
        <f t="shared" si="5"/>
        <v>31.56</v>
      </c>
      <c r="G21" s="2">
        <f t="shared" si="4"/>
        <v>74.13</v>
      </c>
    </row>
    <row r="22" spans="1:7" x14ac:dyDescent="0.25">
      <c r="A22" s="1">
        <v>41061</v>
      </c>
      <c r="B22" s="2">
        <v>31.43</v>
      </c>
      <c r="C22">
        <v>26</v>
      </c>
      <c r="D22">
        <f t="shared" si="3"/>
        <v>817.18</v>
      </c>
      <c r="E22" s="2">
        <v>0.2</v>
      </c>
      <c r="F22" s="2">
        <f t="shared" si="5"/>
        <v>31.63</v>
      </c>
      <c r="G22" s="2">
        <f t="shared" si="4"/>
        <v>74.3</v>
      </c>
    </row>
    <row r="23" spans="1:7" x14ac:dyDescent="0.25">
      <c r="A23" s="1">
        <v>41091</v>
      </c>
      <c r="B23" s="2">
        <v>36.46</v>
      </c>
      <c r="C23">
        <v>25</v>
      </c>
      <c r="D23">
        <f t="shared" si="3"/>
        <v>911.5</v>
      </c>
      <c r="E23" s="2">
        <v>0.21</v>
      </c>
      <c r="F23" s="2">
        <f>B23+0.21</f>
        <v>36.67</v>
      </c>
      <c r="G23" s="2">
        <f t="shared" si="4"/>
        <v>86.14</v>
      </c>
    </row>
    <row r="24" spans="1:7" x14ac:dyDescent="0.25">
      <c r="A24" s="1">
        <v>41122</v>
      </c>
      <c r="B24" s="2">
        <v>44.32</v>
      </c>
      <c r="C24">
        <v>27</v>
      </c>
      <c r="D24">
        <f t="shared" si="3"/>
        <v>1196.6400000000001</v>
      </c>
      <c r="E24" s="2">
        <v>0.21</v>
      </c>
      <c r="F24" s="2">
        <f t="shared" ref="F24:F28" si="6">B24+0.21</f>
        <v>44.53</v>
      </c>
      <c r="G24" s="2">
        <f t="shared" si="4"/>
        <v>104.6</v>
      </c>
    </row>
    <row r="25" spans="1:7" x14ac:dyDescent="0.25">
      <c r="A25" s="1">
        <v>41153</v>
      </c>
      <c r="B25" s="2">
        <v>41.99</v>
      </c>
      <c r="C25">
        <v>24</v>
      </c>
      <c r="D25">
        <f t="shared" si="3"/>
        <v>1007.76</v>
      </c>
      <c r="E25" s="2">
        <v>0.21</v>
      </c>
      <c r="F25" s="2">
        <f t="shared" si="6"/>
        <v>42.2</v>
      </c>
      <c r="G25" s="2">
        <f t="shared" si="4"/>
        <v>99.13</v>
      </c>
    </row>
    <row r="26" spans="1:7" x14ac:dyDescent="0.25">
      <c r="A26" s="1">
        <v>41183</v>
      </c>
      <c r="B26" s="2">
        <v>42.81</v>
      </c>
      <c r="C26">
        <v>27</v>
      </c>
      <c r="D26">
        <f t="shared" si="3"/>
        <v>1155.8700000000001</v>
      </c>
      <c r="E26" s="2">
        <v>0.21</v>
      </c>
      <c r="F26" s="2">
        <f t="shared" si="6"/>
        <v>43.02</v>
      </c>
      <c r="G26" s="2">
        <f t="shared" si="4"/>
        <v>101.05</v>
      </c>
    </row>
    <row r="27" spans="1:7" x14ac:dyDescent="0.25">
      <c r="A27" s="1">
        <v>41214</v>
      </c>
      <c r="B27" s="2">
        <v>39.840000000000003</v>
      </c>
      <c r="C27">
        <v>25</v>
      </c>
      <c r="D27">
        <f t="shared" si="3"/>
        <v>996.00000000000011</v>
      </c>
      <c r="E27" s="2">
        <v>0.21</v>
      </c>
      <c r="F27" s="2">
        <f t="shared" si="6"/>
        <v>40.050000000000004</v>
      </c>
      <c r="G27" s="2">
        <f t="shared" si="4"/>
        <v>94.08</v>
      </c>
    </row>
    <row r="28" spans="1:7" x14ac:dyDescent="0.25">
      <c r="A28" s="1">
        <v>41244</v>
      </c>
      <c r="B28" s="2">
        <v>38.770000000000003</v>
      </c>
      <c r="C28">
        <v>25</v>
      </c>
      <c r="D28">
        <f t="shared" si="3"/>
        <v>969.25000000000011</v>
      </c>
      <c r="E28" s="2">
        <v>0.21</v>
      </c>
      <c r="F28" s="2">
        <f t="shared" si="6"/>
        <v>38.980000000000004</v>
      </c>
      <c r="G28" s="2">
        <f t="shared" si="4"/>
        <v>91.56</v>
      </c>
    </row>
    <row r="29" spans="1:7" hidden="1" x14ac:dyDescent="0.25">
      <c r="A29" s="1"/>
      <c r="B29" s="2">
        <f>AVERAGE(B17:B28)</f>
        <v>34.911666666666662</v>
      </c>
      <c r="C29">
        <f>SUM(C17:C28)</f>
        <v>306</v>
      </c>
      <c r="D29" s="2">
        <f>SUM(D17:D28)/C29</f>
        <v>34.932058823529417</v>
      </c>
      <c r="E29" s="2"/>
      <c r="G29" s="2">
        <f>AVERAGE(G17:G28)</f>
        <v>82.489166666666662</v>
      </c>
    </row>
    <row r="30" spans="1:7" x14ac:dyDescent="0.25">
      <c r="A30" s="1"/>
    </row>
    <row r="31" spans="1:7" x14ac:dyDescent="0.25">
      <c r="A31" s="1">
        <v>41275</v>
      </c>
      <c r="B31" s="2">
        <v>46.15</v>
      </c>
      <c r="E31" s="2">
        <v>0.21</v>
      </c>
      <c r="F31" s="2">
        <f>B31+0.21</f>
        <v>46.36</v>
      </c>
      <c r="G31" s="2">
        <f t="shared" ref="G31:G42" si="7">ROUND(F31*$G$2,2)</f>
        <v>108.9</v>
      </c>
    </row>
    <row r="32" spans="1:7" x14ac:dyDescent="0.25">
      <c r="A32" s="1">
        <v>41306</v>
      </c>
      <c r="B32" s="2">
        <v>46.45</v>
      </c>
      <c r="E32" s="2">
        <v>0.21</v>
      </c>
      <c r="F32" s="2">
        <f t="shared" ref="F32:F36" si="8">B32+0.21</f>
        <v>46.660000000000004</v>
      </c>
      <c r="G32" s="2">
        <f t="shared" si="7"/>
        <v>109.6</v>
      </c>
    </row>
    <row r="33" spans="1:7" x14ac:dyDescent="0.25">
      <c r="A33" s="1">
        <v>41334</v>
      </c>
      <c r="B33" s="2">
        <v>51.39</v>
      </c>
      <c r="E33" s="2">
        <v>0.21</v>
      </c>
      <c r="F33" s="2">
        <f t="shared" si="8"/>
        <v>51.6</v>
      </c>
      <c r="G33" s="2">
        <f t="shared" si="7"/>
        <v>121.21</v>
      </c>
    </row>
    <row r="34" spans="1:7" x14ac:dyDescent="0.25">
      <c r="A34" s="1">
        <v>41365</v>
      </c>
      <c r="B34" s="2">
        <v>56.34</v>
      </c>
      <c r="E34" s="2">
        <v>0.21</v>
      </c>
      <c r="F34" s="2">
        <f t="shared" si="8"/>
        <v>56.550000000000004</v>
      </c>
      <c r="G34" s="2">
        <f t="shared" si="7"/>
        <v>132.84</v>
      </c>
    </row>
    <row r="35" spans="1:7" x14ac:dyDescent="0.25">
      <c r="A35" s="1">
        <v>41395</v>
      </c>
      <c r="B35" s="2">
        <v>51.49</v>
      </c>
      <c r="E35" s="2">
        <v>0.21</v>
      </c>
      <c r="F35" s="2">
        <f t="shared" si="8"/>
        <v>51.7</v>
      </c>
      <c r="G35" s="2">
        <f t="shared" si="7"/>
        <v>121.44</v>
      </c>
    </row>
    <row r="36" spans="1:7" x14ac:dyDescent="0.25">
      <c r="A36" s="1">
        <v>41426</v>
      </c>
      <c r="B36" s="2">
        <v>47.77</v>
      </c>
      <c r="E36" s="2">
        <v>0.21</v>
      </c>
      <c r="F36" s="2">
        <f t="shared" si="8"/>
        <v>47.980000000000004</v>
      </c>
      <c r="G36" s="2">
        <f t="shared" si="7"/>
        <v>112.71</v>
      </c>
    </row>
    <row r="37" spans="1:7" x14ac:dyDescent="0.25">
      <c r="A37" s="1">
        <v>41456</v>
      </c>
      <c r="B37" s="2">
        <v>51.74</v>
      </c>
      <c r="E37" s="2">
        <v>0.23</v>
      </c>
      <c r="F37" s="2">
        <f>B37+0.23</f>
        <v>51.97</v>
      </c>
      <c r="G37" s="2">
        <f t="shared" si="7"/>
        <v>122.08</v>
      </c>
    </row>
    <row r="38" spans="1:7" x14ac:dyDescent="0.25">
      <c r="A38" s="1">
        <v>41487</v>
      </c>
      <c r="B38" s="2">
        <v>45.44</v>
      </c>
      <c r="E38" s="2">
        <v>0.23</v>
      </c>
      <c r="F38" s="2">
        <f t="shared" ref="F38:F42" si="9">B38+0.23</f>
        <v>45.669999999999995</v>
      </c>
      <c r="G38" s="2">
        <f t="shared" si="7"/>
        <v>107.28</v>
      </c>
    </row>
    <row r="39" spans="1:7" x14ac:dyDescent="0.25">
      <c r="A39" s="1">
        <v>41518</v>
      </c>
      <c r="B39" s="2">
        <v>48.91</v>
      </c>
      <c r="E39" s="2">
        <v>0.23</v>
      </c>
      <c r="F39" s="2">
        <f t="shared" si="9"/>
        <v>49.139999999999993</v>
      </c>
      <c r="G39" s="2">
        <f t="shared" si="7"/>
        <v>115.43</v>
      </c>
    </row>
    <row r="40" spans="1:7" x14ac:dyDescent="0.25">
      <c r="A40" s="1">
        <v>41548</v>
      </c>
      <c r="B40" s="2">
        <v>42.82</v>
      </c>
      <c r="E40" s="2">
        <v>0.23</v>
      </c>
      <c r="F40" s="2">
        <f t="shared" si="9"/>
        <v>43.05</v>
      </c>
      <c r="G40" s="2">
        <f t="shared" si="7"/>
        <v>101.12</v>
      </c>
    </row>
    <row r="41" spans="1:7" x14ac:dyDescent="0.25">
      <c r="A41" s="1">
        <v>41579</v>
      </c>
      <c r="B41" s="2">
        <v>44.13</v>
      </c>
      <c r="E41" s="2">
        <v>0.23</v>
      </c>
      <c r="F41" s="2">
        <f t="shared" si="9"/>
        <v>44.36</v>
      </c>
      <c r="G41" s="2">
        <f t="shared" si="7"/>
        <v>104.2</v>
      </c>
    </row>
    <row r="42" spans="1:7" x14ac:dyDescent="0.25">
      <c r="A42" s="1">
        <v>41609</v>
      </c>
      <c r="B42" s="2">
        <v>52.14</v>
      </c>
      <c r="E42" s="2">
        <v>0.23</v>
      </c>
      <c r="F42" s="2">
        <f t="shared" si="9"/>
        <v>52.37</v>
      </c>
      <c r="G42" s="2">
        <f t="shared" si="7"/>
        <v>123.02</v>
      </c>
    </row>
    <row r="43" spans="1:7" hidden="1" x14ac:dyDescent="0.25">
      <c r="A43" s="1"/>
      <c r="B43" s="2">
        <f>AVERAGE(B31:B42)</f>
        <v>48.730833333333344</v>
      </c>
      <c r="E43" s="7">
        <v>0.23</v>
      </c>
      <c r="G43" s="2">
        <f>AVERAGE(G31:G42)</f>
        <v>114.98583333333335</v>
      </c>
    </row>
    <row r="44" spans="1:7" x14ac:dyDescent="0.25">
      <c r="A44" s="1"/>
    </row>
    <row r="45" spans="1:7" x14ac:dyDescent="0.25">
      <c r="A45" s="1">
        <v>41640</v>
      </c>
      <c r="B45" s="2">
        <v>49.53</v>
      </c>
      <c r="E45" s="2">
        <v>0.23</v>
      </c>
      <c r="F45" s="2">
        <f>B45+0.23</f>
        <v>49.76</v>
      </c>
      <c r="G45" s="2">
        <f>ROUND(F45*$G$2,2)</f>
        <v>116.89</v>
      </c>
    </row>
    <row r="46" spans="1:7" x14ac:dyDescent="0.25">
      <c r="A46" s="1">
        <v>41671</v>
      </c>
      <c r="B46" s="2">
        <v>71.849999999999994</v>
      </c>
      <c r="E46" s="2">
        <v>0.23</v>
      </c>
      <c r="F46" s="2">
        <f t="shared" ref="F46:F50" si="10">B46+0.23</f>
        <v>72.08</v>
      </c>
      <c r="G46" s="2">
        <f t="shared" ref="G46:G56" si="11">ROUND(F46*$G$2,2)</f>
        <v>169.32</v>
      </c>
    </row>
    <row r="47" spans="1:7" x14ac:dyDescent="0.25">
      <c r="A47" s="1">
        <v>41699</v>
      </c>
      <c r="B47" s="2">
        <v>52.06</v>
      </c>
      <c r="E47" s="2">
        <v>0.23</v>
      </c>
      <c r="F47" s="2">
        <f t="shared" si="10"/>
        <v>52.29</v>
      </c>
      <c r="G47" s="2">
        <f t="shared" si="11"/>
        <v>122.83</v>
      </c>
    </row>
    <row r="48" spans="1:7" x14ac:dyDescent="0.25">
      <c r="A48" s="1">
        <v>41730</v>
      </c>
      <c r="B48" s="2">
        <v>51.19</v>
      </c>
      <c r="E48" s="2">
        <v>0.23</v>
      </c>
      <c r="F48" s="2">
        <f t="shared" si="10"/>
        <v>51.419999999999995</v>
      </c>
      <c r="G48" s="2">
        <f t="shared" si="11"/>
        <v>120.79</v>
      </c>
    </row>
    <row r="49" spans="1:7" x14ac:dyDescent="0.25">
      <c r="A49" s="1">
        <v>41760</v>
      </c>
      <c r="B49" s="2">
        <v>51.85</v>
      </c>
      <c r="E49" s="2">
        <v>0.23</v>
      </c>
      <c r="F49" s="2">
        <f t="shared" si="10"/>
        <v>52.08</v>
      </c>
      <c r="G49" s="2">
        <f t="shared" si="11"/>
        <v>122.34</v>
      </c>
    </row>
    <row r="50" spans="1:7" x14ac:dyDescent="0.25">
      <c r="A50" s="1">
        <v>41791</v>
      </c>
      <c r="B50" s="2">
        <v>50.9</v>
      </c>
      <c r="E50" s="2">
        <v>0.23</v>
      </c>
      <c r="F50" s="2">
        <f t="shared" si="10"/>
        <v>51.129999999999995</v>
      </c>
      <c r="G50" s="2">
        <f t="shared" si="11"/>
        <v>120.1</v>
      </c>
    </row>
    <row r="51" spans="1:7" x14ac:dyDescent="0.25">
      <c r="A51" s="1">
        <v>41821</v>
      </c>
      <c r="B51" s="2">
        <v>53.18</v>
      </c>
      <c r="E51" s="2">
        <v>0.22</v>
      </c>
      <c r="F51" s="2">
        <f>B51+0.22</f>
        <v>53.4</v>
      </c>
      <c r="G51" s="2">
        <f t="shared" si="11"/>
        <v>125.44</v>
      </c>
    </row>
    <row r="52" spans="1:7" x14ac:dyDescent="0.25">
      <c r="A52" s="1">
        <v>41852</v>
      </c>
      <c r="B52" s="2">
        <v>50.47</v>
      </c>
      <c r="E52" s="2">
        <v>0.22</v>
      </c>
      <c r="F52" s="2">
        <f t="shared" ref="F52:F56" si="12">B52+0.22</f>
        <v>50.69</v>
      </c>
      <c r="G52" s="2">
        <f t="shared" si="11"/>
        <v>119.07</v>
      </c>
    </row>
    <row r="53" spans="1:7" x14ac:dyDescent="0.25">
      <c r="A53" s="1">
        <v>41883</v>
      </c>
      <c r="B53" s="2">
        <v>51.49</v>
      </c>
      <c r="E53" s="2">
        <v>0.22</v>
      </c>
      <c r="F53" s="2">
        <f t="shared" si="12"/>
        <v>51.71</v>
      </c>
      <c r="G53" s="2">
        <f t="shared" si="11"/>
        <v>121.47</v>
      </c>
    </row>
    <row r="54" spans="1:7" x14ac:dyDescent="0.25">
      <c r="A54" s="1">
        <v>41913</v>
      </c>
      <c r="B54" s="2">
        <v>49.06</v>
      </c>
      <c r="E54" s="2">
        <v>0.22</v>
      </c>
      <c r="F54" s="2">
        <f t="shared" si="12"/>
        <v>49.28</v>
      </c>
      <c r="G54" s="2">
        <f t="shared" si="11"/>
        <v>115.76</v>
      </c>
    </row>
    <row r="55" spans="1:7" x14ac:dyDescent="0.25">
      <c r="A55" s="1">
        <v>41944</v>
      </c>
      <c r="B55" s="2">
        <v>49.28</v>
      </c>
      <c r="E55" s="2">
        <v>0.22</v>
      </c>
      <c r="F55" s="2">
        <f t="shared" si="12"/>
        <v>49.5</v>
      </c>
      <c r="G55" s="2">
        <f t="shared" si="11"/>
        <v>116.28</v>
      </c>
    </row>
    <row r="56" spans="1:7" x14ac:dyDescent="0.25">
      <c r="A56" s="1">
        <v>41974</v>
      </c>
      <c r="B56" s="2">
        <v>41.8</v>
      </c>
      <c r="E56" s="2">
        <v>0.22</v>
      </c>
      <c r="F56" s="2">
        <f t="shared" si="12"/>
        <v>42.019999999999996</v>
      </c>
      <c r="G56" s="2">
        <f t="shared" si="11"/>
        <v>98.7</v>
      </c>
    </row>
    <row r="57" spans="1:7" hidden="1" x14ac:dyDescent="0.25">
      <c r="B57" s="2">
        <f>AVERAGE(B45:B56)</f>
        <v>51.888333333333321</v>
      </c>
      <c r="G57" s="2">
        <f>AVERAGE(G45:G56)</f>
        <v>122.41583333333334</v>
      </c>
    </row>
  </sheetData>
  <pageMargins left="0.7" right="0.7" top="0.5" bottom="0.75" header="0" footer="0.3"/>
  <pageSetup scale="86" orientation="portrait" r:id="rId1"/>
  <headerFooter>
    <oddFooter xml:space="preserve">&amp;LMWh = Megawatt-hour
&amp;CAttorney Client Privileged Communication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1"/>
  <sheetViews>
    <sheetView workbookViewId="0">
      <selection activeCell="B2" sqref="B2:G17"/>
    </sheetView>
  </sheetViews>
  <sheetFormatPr defaultRowHeight="15" x14ac:dyDescent="0.25"/>
  <cols>
    <col min="2" max="2" width="10.85546875" bestFit="1" customWidth="1"/>
    <col min="3" max="7" width="12.7109375" customWidth="1"/>
  </cols>
  <sheetData>
    <row r="2" spans="2:7" ht="18.75" x14ac:dyDescent="0.3">
      <c r="B2" s="6"/>
      <c r="C2" s="12" t="s">
        <v>6</v>
      </c>
      <c r="D2" s="12"/>
      <c r="E2" s="12"/>
      <c r="F2" s="12"/>
      <c r="G2" s="12"/>
    </row>
    <row r="3" spans="2:7" x14ac:dyDescent="0.25">
      <c r="B3" s="6" t="s">
        <v>0</v>
      </c>
      <c r="C3" s="8" t="s">
        <v>20</v>
      </c>
      <c r="D3" s="8" t="s">
        <v>21</v>
      </c>
      <c r="E3" s="8" t="s">
        <v>22</v>
      </c>
      <c r="F3" s="11" t="s">
        <v>23</v>
      </c>
      <c r="G3" s="8" t="s">
        <v>24</v>
      </c>
    </row>
    <row r="4" spans="2:7" x14ac:dyDescent="0.25">
      <c r="B4" s="1" t="s">
        <v>8</v>
      </c>
      <c r="C4" s="2">
        <v>37.130000000000003</v>
      </c>
      <c r="D4" s="2">
        <v>28.73</v>
      </c>
      <c r="E4" s="2">
        <v>46.15</v>
      </c>
      <c r="F4" s="2">
        <v>49.53</v>
      </c>
      <c r="G4" s="2">
        <v>35.700000000000003</v>
      </c>
    </row>
    <row r="5" spans="2:7" x14ac:dyDescent="0.25">
      <c r="B5" s="1" t="s">
        <v>9</v>
      </c>
      <c r="C5" s="2">
        <v>38.130000000000003</v>
      </c>
      <c r="D5" s="2">
        <v>29.05</v>
      </c>
      <c r="E5" s="2">
        <v>46.45</v>
      </c>
      <c r="F5" s="2">
        <v>71.849999999999994</v>
      </c>
      <c r="G5" s="2">
        <v>31.88</v>
      </c>
    </row>
    <row r="6" spans="2:7" x14ac:dyDescent="0.25">
      <c r="B6" s="1" t="s">
        <v>10</v>
      </c>
      <c r="C6" s="2">
        <v>32.72</v>
      </c>
      <c r="D6" s="2">
        <v>24.85</v>
      </c>
      <c r="E6" s="2">
        <v>51.39</v>
      </c>
      <c r="F6" s="2">
        <v>52.06</v>
      </c>
      <c r="G6" s="2">
        <v>30.73</v>
      </c>
    </row>
    <row r="7" spans="2:7" x14ac:dyDescent="0.25">
      <c r="B7" s="1" t="s">
        <v>11</v>
      </c>
      <c r="C7" s="2">
        <v>36.01</v>
      </c>
      <c r="D7" s="2">
        <v>29.33</v>
      </c>
      <c r="E7" s="2">
        <v>56.34</v>
      </c>
      <c r="F7" s="2">
        <v>51.19</v>
      </c>
      <c r="G7" s="2">
        <v>29.03</v>
      </c>
    </row>
    <row r="8" spans="2:7" x14ac:dyDescent="0.25">
      <c r="B8" s="1" t="s">
        <v>12</v>
      </c>
      <c r="C8" s="2">
        <v>34.909999999999997</v>
      </c>
      <c r="D8" s="2">
        <v>31.36</v>
      </c>
      <c r="E8" s="2">
        <v>51.49</v>
      </c>
      <c r="F8" s="2">
        <v>51.85</v>
      </c>
      <c r="G8" s="2">
        <v>28.11</v>
      </c>
    </row>
    <row r="9" spans="2:7" x14ac:dyDescent="0.25">
      <c r="B9" s="1" t="s">
        <v>13</v>
      </c>
      <c r="C9" s="2">
        <v>36.979999999999997</v>
      </c>
      <c r="D9" s="2">
        <v>31.43</v>
      </c>
      <c r="E9" s="2">
        <v>47.77</v>
      </c>
      <c r="F9" s="2">
        <v>50.9</v>
      </c>
      <c r="G9" s="2">
        <v>37.01</v>
      </c>
    </row>
    <row r="10" spans="2:7" x14ac:dyDescent="0.25">
      <c r="B10" s="1" t="s">
        <v>14</v>
      </c>
      <c r="C10" s="2">
        <v>41.2</v>
      </c>
      <c r="D10" s="2">
        <v>36.46</v>
      </c>
      <c r="E10" s="2">
        <v>51.74</v>
      </c>
      <c r="F10" s="2">
        <v>53.18</v>
      </c>
      <c r="G10" s="2">
        <v>39.270000000000003</v>
      </c>
    </row>
    <row r="11" spans="2:7" x14ac:dyDescent="0.25">
      <c r="B11" s="1" t="s">
        <v>15</v>
      </c>
      <c r="C11" s="2">
        <v>42.25</v>
      </c>
      <c r="D11" s="2">
        <v>44.32</v>
      </c>
      <c r="E11" s="2">
        <v>45.44</v>
      </c>
      <c r="F11" s="2">
        <v>50.47</v>
      </c>
      <c r="G11" s="2">
        <v>39.020000000000003</v>
      </c>
    </row>
    <row r="12" spans="2:7" x14ac:dyDescent="0.25">
      <c r="B12" s="1" t="s">
        <v>16</v>
      </c>
      <c r="C12" s="2">
        <v>41.53</v>
      </c>
      <c r="D12" s="2">
        <v>41.99</v>
      </c>
      <c r="E12" s="2">
        <v>48.91</v>
      </c>
      <c r="F12" s="2">
        <v>51.49</v>
      </c>
      <c r="G12" s="2">
        <v>38</v>
      </c>
    </row>
    <row r="13" spans="2:7" x14ac:dyDescent="0.25">
      <c r="B13" s="1" t="s">
        <v>17</v>
      </c>
      <c r="C13" s="2">
        <v>34.78</v>
      </c>
      <c r="D13" s="2">
        <v>42.81</v>
      </c>
      <c r="E13" s="2">
        <v>42.82</v>
      </c>
      <c r="F13" s="2">
        <v>49.06</v>
      </c>
      <c r="G13" s="2">
        <v>35.549999999999997</v>
      </c>
    </row>
    <row r="14" spans="2:7" x14ac:dyDescent="0.25">
      <c r="B14" s="1" t="s">
        <v>18</v>
      </c>
      <c r="C14" s="2">
        <v>34.49</v>
      </c>
      <c r="D14" s="2">
        <v>39.840000000000003</v>
      </c>
      <c r="E14" s="2">
        <v>44.13</v>
      </c>
      <c r="F14" s="2">
        <v>49.28</v>
      </c>
    </row>
    <row r="15" spans="2:7" x14ac:dyDescent="0.25">
      <c r="B15" s="1" t="s">
        <v>19</v>
      </c>
      <c r="C15" s="2">
        <v>32.590000000000003</v>
      </c>
      <c r="D15" s="2">
        <v>38.770000000000003</v>
      </c>
      <c r="E15" s="2">
        <v>52.14</v>
      </c>
      <c r="F15" s="2">
        <v>41.8</v>
      </c>
    </row>
    <row r="16" spans="2:7" x14ac:dyDescent="0.25">
      <c r="B16" s="1"/>
      <c r="C16" s="6"/>
    </row>
    <row r="17" spans="2:5" x14ac:dyDescent="0.25">
      <c r="B17" s="1" t="s">
        <v>25</v>
      </c>
      <c r="E17" s="10"/>
    </row>
    <row r="18" spans="2:5" x14ac:dyDescent="0.25">
      <c r="B18" s="1"/>
      <c r="E18" s="10"/>
    </row>
    <row r="19" spans="2:5" x14ac:dyDescent="0.25">
      <c r="B19" s="1"/>
      <c r="E19" s="10"/>
    </row>
    <row r="20" spans="2:5" x14ac:dyDescent="0.25">
      <c r="B20" s="1"/>
      <c r="E20" s="10"/>
    </row>
    <row r="21" spans="2:5" x14ac:dyDescent="0.25">
      <c r="B21" s="1"/>
      <c r="E21" s="10"/>
    </row>
    <row r="22" spans="2:5" x14ac:dyDescent="0.25">
      <c r="B22" s="1"/>
      <c r="E22" s="10"/>
    </row>
    <row r="23" spans="2:5" x14ac:dyDescent="0.25">
      <c r="B23" s="1"/>
      <c r="E23" s="10"/>
    </row>
    <row r="24" spans="2:5" x14ac:dyDescent="0.25">
      <c r="B24" s="1"/>
      <c r="E24" s="10"/>
    </row>
    <row r="25" spans="2:5" x14ac:dyDescent="0.25">
      <c r="B25" s="1"/>
      <c r="E25" s="10"/>
    </row>
    <row r="26" spans="2:5" x14ac:dyDescent="0.25">
      <c r="B26" s="1"/>
      <c r="E26" s="10"/>
    </row>
    <row r="27" spans="2:5" x14ac:dyDescent="0.25">
      <c r="B27" s="1"/>
      <c r="E27" s="10"/>
    </row>
    <row r="28" spans="2:5" x14ac:dyDescent="0.25">
      <c r="B28" s="1"/>
      <c r="E28" s="10"/>
    </row>
    <row r="29" spans="2:5" x14ac:dyDescent="0.25">
      <c r="B29" s="1"/>
      <c r="C29" s="6"/>
    </row>
    <row r="30" spans="2:5" x14ac:dyDescent="0.25">
      <c r="B30" s="1"/>
    </row>
    <row r="31" spans="2:5" x14ac:dyDescent="0.25">
      <c r="B31" s="1"/>
    </row>
    <row r="32" spans="2:5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</sheetData>
  <mergeCells count="1">
    <mergeCell ref="C2:G2"/>
  </mergeCells>
  <pageMargins left="0.7" right="0.7" top="0.75" bottom="0.75" header="0.3" footer="0.3"/>
  <pageSetup orientation="portrait" r:id="rId1"/>
  <ignoredErrors>
    <ignoredError sqref="C3:G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45EFDD56-A1CF-425C-A6DC-71508AC3B59E}"/>
</file>

<file path=customXml/itemProps2.xml><?xml version="1.0" encoding="utf-8"?>
<ds:datastoreItem xmlns:ds="http://schemas.openxmlformats.org/officeDocument/2006/customXml" ds:itemID="{065B8CC6-B3DA-448A-9934-9DF7D84497CF}"/>
</file>

<file path=customXml/itemProps3.xml><?xml version="1.0" encoding="utf-8"?>
<ds:datastoreItem xmlns:ds="http://schemas.openxmlformats.org/officeDocument/2006/customXml" ds:itemID="{A5B99CB5-CD9B-446B-BADC-59FC8CFBB1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CRA power prices for exchange</dc:title>
  <dc:creator>u07042</dc:creator>
  <cp:lastModifiedBy>u07042</cp:lastModifiedBy>
  <cp:lastPrinted>2015-11-23T19:28:59Z</cp:lastPrinted>
  <dcterms:created xsi:type="dcterms:W3CDTF">2015-03-08T19:31:51Z</dcterms:created>
  <dcterms:modified xsi:type="dcterms:W3CDTF">2015-11-24T23:49:03Z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