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8195" windowHeight="9270"/>
  </bookViews>
  <sheets>
    <sheet name="Total by Group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0" i="1" l="1"/>
  <c r="D20" i="1" s="1"/>
  <c r="C19" i="1"/>
  <c r="D19" i="1" s="1"/>
  <c r="F19" i="1" s="1"/>
  <c r="C18" i="1"/>
  <c r="D18" i="1" s="1"/>
  <c r="C17" i="1"/>
  <c r="F17" i="1" s="1"/>
  <c r="C16" i="1"/>
  <c r="E16" i="1" s="1"/>
  <c r="C15" i="1"/>
  <c r="C14" i="1"/>
  <c r="D14" i="1" s="1"/>
  <c r="F14" i="1" s="1"/>
  <c r="C13" i="1"/>
  <c r="F13" i="1" s="1"/>
  <c r="C12" i="1"/>
  <c r="E12" i="1" s="1"/>
  <c r="C11" i="1"/>
  <c r="D11" i="1" s="1"/>
  <c r="C10" i="1"/>
  <c r="C9" i="1"/>
  <c r="D9" i="1" s="1"/>
  <c r="C8" i="1"/>
  <c r="F11" i="1" l="1"/>
  <c r="E11" i="1"/>
  <c r="F20" i="1"/>
  <c r="E20" i="1"/>
  <c r="E15" i="1"/>
  <c r="E8" i="1"/>
  <c r="F9" i="1"/>
  <c r="E9" i="1"/>
  <c r="E10" i="1"/>
  <c r="F18" i="1"/>
  <c r="E18" i="1"/>
  <c r="E14" i="1"/>
  <c r="D8" i="1"/>
  <c r="D10" i="1"/>
  <c r="F10" i="1" s="1"/>
  <c r="F12" i="1"/>
  <c r="E17" i="1"/>
  <c r="E19" i="1"/>
  <c r="F16" i="1"/>
  <c r="C21" i="1"/>
  <c r="D15" i="1"/>
  <c r="F15" i="1" s="1"/>
  <c r="E13" i="1"/>
  <c r="E21" i="1" l="1"/>
  <c r="F8" i="1"/>
  <c r="D21" i="1"/>
  <c r="F21" i="1" s="1"/>
</calcChain>
</file>

<file path=xl/comments1.xml><?xml version="1.0" encoding="utf-8"?>
<comments xmlns="http://schemas.openxmlformats.org/spreadsheetml/2006/main">
  <authors>
    <author>u07961</author>
  </authors>
  <commentList>
    <comment ref="C21" authorId="0">
      <text>
        <r>
          <rPr>
            <b/>
            <sz val="9"/>
            <color indexed="81"/>
            <rFont val="Tahoma"/>
            <family val="2"/>
          </rPr>
          <t>u07961:</t>
        </r>
        <r>
          <rPr>
            <sz val="9"/>
            <color indexed="81"/>
            <rFont val="Tahoma"/>
            <family val="2"/>
          </rPr>
          <t xml:space="preserve">
Reflects shift of $924K for advertising and sponsorships from FY 14/15 budget - $884K advertising and $40K sponsorships</t>
        </r>
      </text>
    </comment>
  </commentList>
</comments>
</file>

<file path=xl/sharedStrings.xml><?xml version="1.0" encoding="utf-8"?>
<sst xmlns="http://schemas.openxmlformats.org/spreadsheetml/2006/main" count="24" uniqueCount="23">
  <si>
    <t>O&amp;M Total by Group</t>
  </si>
  <si>
    <t>FY 2015/16</t>
  </si>
  <si>
    <t>FY 2016/17</t>
  </si>
  <si>
    <t>FY 2017/18</t>
  </si>
  <si>
    <t>Budget</t>
  </si>
  <si>
    <t>Reduction</t>
  </si>
  <si>
    <t>Revised Budget</t>
  </si>
  <si>
    <t>Reduction Target</t>
  </si>
  <si>
    <t>Target               Budget</t>
  </si>
  <si>
    <t>Business Technology</t>
  </si>
  <si>
    <t>Chief Financial Officer</t>
  </si>
  <si>
    <t>Engineering Services Group</t>
  </si>
  <si>
    <t>External Affairs</t>
  </si>
  <si>
    <t>General Counsel</t>
  </si>
  <si>
    <t>General District Requirements</t>
  </si>
  <si>
    <t>General Manager's Office</t>
  </si>
  <si>
    <t>Human Resources (HR)</t>
  </si>
  <si>
    <t>Office of Ethics</t>
  </si>
  <si>
    <t>Office of the General Auditor</t>
  </si>
  <si>
    <t>Real Property Development &amp; Management</t>
  </si>
  <si>
    <t>Water Resource Management</t>
  </si>
  <si>
    <t>Water System Operations</t>
  </si>
  <si>
    <t>All Organizations (Including GDR)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</si>
</sst>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3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/>
    <xf numFmtId="0" fontId="5" fillId="2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quotePrefix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 applyBorder="1"/>
    <xf numFmtId="0" fontId="6" fillId="2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vertical="center"/>
    </xf>
    <xf numFmtId="164" fontId="6" fillId="0" borderId="0" xfId="1" applyNumberFormat="1" applyFont="1" applyFill="1" applyBorder="1"/>
    <xf numFmtId="9" fontId="6" fillId="0" borderId="0" xfId="2" applyFont="1" applyFill="1" applyBorder="1" applyAlignment="1">
      <alignment horizontal="right" vertical="top"/>
    </xf>
    <xf numFmtId="164" fontId="6" fillId="2" borderId="0" xfId="1" applyNumberFormat="1" applyFont="1" applyFill="1" applyBorder="1"/>
    <xf numFmtId="0" fontId="7" fillId="0" borderId="0" xfId="0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right" vertical="top"/>
    </xf>
    <xf numFmtId="164" fontId="7" fillId="0" borderId="0" xfId="1" applyNumberFormat="1" applyFont="1" applyFill="1" applyBorder="1"/>
    <xf numFmtId="164" fontId="7" fillId="2" borderId="0" xfId="1" applyNumberFormat="1" applyFont="1" applyFill="1" applyBorder="1"/>
    <xf numFmtId="0" fontId="8" fillId="0" borderId="0" xfId="0" applyFont="1" applyFill="1" applyBorder="1"/>
    <xf numFmtId="0" fontId="5" fillId="0" borderId="0" xfId="0" applyFont="1" applyFill="1" applyBorder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FOBUDGAUS/Budget_vs_Cost/FY2016/O&amp;M%20FY%202015%20&amp;%20FY%202016%20v4%20jms%20no%20no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by Group"/>
      <sheetName val="Total by Group no notes (2)"/>
      <sheetName val="Total by Group no notes (3)"/>
      <sheetName val="Total by Group no notes"/>
      <sheetName val="By Account"/>
      <sheetName val="By Account no notes"/>
      <sheetName val="Regular Labor by Group"/>
      <sheetName val="Regular Labor by Group no notes"/>
      <sheetName val="Regular Labor by Group (2)"/>
      <sheetName val="Reg Labor by Group (2) no notes"/>
      <sheetName val="Prof Svcs by Group"/>
      <sheetName val="Prof Svcs by Group no notes"/>
      <sheetName val="Vacant positions by group"/>
      <sheetName val="FY 2016 budget detail"/>
      <sheetName val="FY 16 budget detail 2"/>
      <sheetName val="data_Main Page_1_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3">
          <cell r="D3">
            <v>-1137986.0000000037</v>
          </cell>
        </row>
        <row r="4">
          <cell r="D4">
            <v>15862715.430000002</v>
          </cell>
        </row>
        <row r="5">
          <cell r="D5">
            <v>18972105.800000001</v>
          </cell>
        </row>
        <row r="6">
          <cell r="D6">
            <v>9646831.7599999998</v>
          </cell>
        </row>
        <row r="7">
          <cell r="D7">
            <v>30270898.939999986</v>
          </cell>
        </row>
        <row r="8">
          <cell r="D8">
            <v>57776675.390000008</v>
          </cell>
        </row>
        <row r="9">
          <cell r="D9">
            <v>226460271.08000013</v>
          </cell>
        </row>
        <row r="10">
          <cell r="D10">
            <v>17157853.220000003</v>
          </cell>
        </row>
        <row r="11">
          <cell r="D11">
            <v>13228520.689999999</v>
          </cell>
        </row>
        <row r="12">
          <cell r="D12">
            <v>3072007.72</v>
          </cell>
        </row>
        <row r="13">
          <cell r="D13">
            <v>1075185</v>
          </cell>
        </row>
        <row r="14">
          <cell r="D14">
            <v>5554303.2599999998</v>
          </cell>
        </row>
        <row r="15">
          <cell r="D15">
            <v>12380600.800000001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22"/>
  <sheetViews>
    <sheetView tabSelected="1" zoomScaleNormal="100" workbookViewId="0">
      <selection activeCell="J15" sqref="J15"/>
    </sheetView>
  </sheetViews>
  <sheetFormatPr defaultRowHeight="12.75" customHeight="1" x14ac:dyDescent="0.2"/>
  <cols>
    <col min="1" max="1" width="2.140625" style="2" customWidth="1"/>
    <col min="2" max="2" width="40.85546875" style="2" customWidth="1"/>
    <col min="3" max="3" width="12.7109375" style="2" customWidth="1"/>
    <col min="4" max="4" width="11.5703125" style="2" customWidth="1"/>
    <col min="5" max="5" width="12.85546875" style="2" customWidth="1"/>
    <col min="6" max="6" width="10.140625" style="2" customWidth="1"/>
    <col min="7" max="7" width="1.7109375" style="2" customWidth="1"/>
    <col min="8" max="8" width="12.5703125" style="2" customWidth="1"/>
    <col min="9" max="9" width="1.7109375" style="2" customWidth="1"/>
    <col min="10" max="10" width="12.5703125" style="2" customWidth="1"/>
    <col min="11" max="16384" width="9.140625" style="2"/>
  </cols>
  <sheetData>
    <row r="1" spans="2:10" ht="12.75" customHeight="1" x14ac:dyDescent="0.2">
      <c r="B1" s="1"/>
    </row>
    <row r="2" spans="2:10" ht="12.75" customHeight="1" x14ac:dyDescent="0.2">
      <c r="B2" s="1"/>
    </row>
    <row r="3" spans="2:10" ht="17.25" customHeight="1" x14ac:dyDescent="0.2">
      <c r="B3" s="3" t="s">
        <v>0</v>
      </c>
    </row>
    <row r="4" spans="2:10" ht="12.75" customHeight="1" x14ac:dyDescent="0.2">
      <c r="B4" s="1"/>
    </row>
    <row r="5" spans="2:10" ht="12.75" customHeight="1" x14ac:dyDescent="0.2">
      <c r="B5" s="1"/>
    </row>
    <row r="6" spans="2:10" ht="18" customHeight="1" x14ac:dyDescent="0.25">
      <c r="C6" s="20" t="s">
        <v>1</v>
      </c>
      <c r="D6" s="20"/>
      <c r="E6" s="20"/>
      <c r="H6" s="4" t="s">
        <v>2</v>
      </c>
      <c r="I6" s="4"/>
      <c r="J6" s="4" t="s">
        <v>3</v>
      </c>
    </row>
    <row r="7" spans="2:10" ht="25.5" x14ac:dyDescent="0.2">
      <c r="B7" s="5"/>
      <c r="C7" s="6" t="s">
        <v>4</v>
      </c>
      <c r="D7" s="7" t="s">
        <v>5</v>
      </c>
      <c r="E7" s="8" t="s">
        <v>6</v>
      </c>
      <c r="F7" s="8" t="s">
        <v>7</v>
      </c>
      <c r="G7" s="9"/>
      <c r="H7" s="10" t="s">
        <v>8</v>
      </c>
      <c r="I7" s="10"/>
      <c r="J7" s="10" t="s">
        <v>8</v>
      </c>
    </row>
    <row r="8" spans="2:10" x14ac:dyDescent="0.2">
      <c r="B8" s="11" t="s">
        <v>9</v>
      </c>
      <c r="C8" s="12">
        <f>'[1]FY 2016 budget detail'!D8</f>
        <v>57776675.390000008</v>
      </c>
      <c r="D8" s="12">
        <f>C8*0.08</f>
        <v>4622134.031200001</v>
      </c>
      <c r="E8" s="12">
        <f>C8-D8</f>
        <v>53154541.358800009</v>
      </c>
      <c r="F8" s="13">
        <f>D8/C8</f>
        <v>0.08</v>
      </c>
      <c r="G8" s="9"/>
      <c r="H8" s="14">
        <v>53154541.358800009</v>
      </c>
      <c r="I8" s="14"/>
      <c r="J8" s="14">
        <v>53154541.358800009</v>
      </c>
    </row>
    <row r="9" spans="2:10" x14ac:dyDescent="0.2">
      <c r="B9" s="11" t="s">
        <v>10</v>
      </c>
      <c r="C9" s="12">
        <f>'[1]FY 2016 budget detail'!D6</f>
        <v>9646831.7599999998</v>
      </c>
      <c r="D9" s="12">
        <f>C9*0.05</f>
        <v>482341.58799999999</v>
      </c>
      <c r="E9" s="12">
        <f t="shared" ref="E9:E20" si="0">C9-D9</f>
        <v>9164490.1720000003</v>
      </c>
      <c r="F9" s="13">
        <f t="shared" ref="F9:F21" si="1">D9/C9</f>
        <v>0.05</v>
      </c>
      <c r="G9" s="9"/>
      <c r="H9" s="14">
        <v>9164490.1720000003</v>
      </c>
      <c r="I9" s="14"/>
      <c r="J9" s="14">
        <v>9164490.1720000003</v>
      </c>
    </row>
    <row r="10" spans="2:10" x14ac:dyDescent="0.2">
      <c r="B10" s="11" t="s">
        <v>11</v>
      </c>
      <c r="C10" s="12">
        <f>'[1]FY 2016 budget detail'!D7</f>
        <v>30270898.939999986</v>
      </c>
      <c r="D10" s="12">
        <f t="shared" ref="D10:D19" si="2">C10*0.05</f>
        <v>1513544.9469999995</v>
      </c>
      <c r="E10" s="12">
        <f t="shared" si="0"/>
        <v>28757353.992999986</v>
      </c>
      <c r="F10" s="13">
        <f t="shared" si="1"/>
        <v>0.05</v>
      </c>
      <c r="G10" s="9"/>
      <c r="H10" s="14">
        <v>28757353.992999986</v>
      </c>
      <c r="I10" s="14"/>
      <c r="J10" s="14">
        <v>28757353.992999986</v>
      </c>
    </row>
    <row r="11" spans="2:10" x14ac:dyDescent="0.2">
      <c r="B11" s="11" t="s">
        <v>12</v>
      </c>
      <c r="C11" s="12">
        <f>'[1]FY 2016 budget detail'!D5</f>
        <v>18972105.800000001</v>
      </c>
      <c r="D11" s="12">
        <f t="shared" si="2"/>
        <v>948605.29</v>
      </c>
      <c r="E11" s="12">
        <f t="shared" si="0"/>
        <v>18023500.510000002</v>
      </c>
      <c r="F11" s="13">
        <f t="shared" si="1"/>
        <v>0.05</v>
      </c>
      <c r="G11" s="9"/>
      <c r="H11" s="14">
        <v>18023500.510000002</v>
      </c>
      <c r="I11" s="14"/>
      <c r="J11" s="14">
        <v>18023500.510000002</v>
      </c>
    </row>
    <row r="12" spans="2:10" x14ac:dyDescent="0.2">
      <c r="B12" s="11" t="s">
        <v>13</v>
      </c>
      <c r="C12" s="12">
        <f>'[1]FY 2016 budget detail'!D11</f>
        <v>13228520.689999999</v>
      </c>
      <c r="D12" s="12"/>
      <c r="E12" s="12">
        <f t="shared" si="0"/>
        <v>13228520.689999999</v>
      </c>
      <c r="F12" s="13">
        <f t="shared" si="1"/>
        <v>0</v>
      </c>
      <c r="G12" s="9"/>
      <c r="H12" s="14">
        <v>13228520.689999999</v>
      </c>
      <c r="I12" s="14"/>
      <c r="J12" s="14">
        <v>13228520.689999999</v>
      </c>
    </row>
    <row r="13" spans="2:10" x14ac:dyDescent="0.2">
      <c r="B13" s="11" t="s">
        <v>14</v>
      </c>
      <c r="C13" s="12">
        <f>'[1]FY 2016 budget detail'!D3</f>
        <v>-1137986.0000000037</v>
      </c>
      <c r="D13" s="12"/>
      <c r="E13" s="12">
        <f t="shared" si="0"/>
        <v>-1137986.0000000037</v>
      </c>
      <c r="F13" s="13">
        <f t="shared" si="1"/>
        <v>0</v>
      </c>
      <c r="G13" s="9"/>
      <c r="H13" s="14">
        <v>-1137986.0000000037</v>
      </c>
      <c r="I13" s="14"/>
      <c r="J13" s="14">
        <v>-1137986.0000000037</v>
      </c>
    </row>
    <row r="14" spans="2:10" x14ac:dyDescent="0.2">
      <c r="B14" s="11" t="s">
        <v>15</v>
      </c>
      <c r="C14" s="12">
        <f>'[1]FY 2016 budget detail'!D4</f>
        <v>15862715.430000002</v>
      </c>
      <c r="D14" s="12">
        <f t="shared" si="2"/>
        <v>793135.77150000015</v>
      </c>
      <c r="E14" s="12">
        <f t="shared" si="0"/>
        <v>15069579.658500001</v>
      </c>
      <c r="F14" s="13">
        <f t="shared" si="1"/>
        <v>0.05</v>
      </c>
      <c r="G14" s="9"/>
      <c r="H14" s="14">
        <v>15069579.658500001</v>
      </c>
      <c r="I14" s="14"/>
      <c r="J14" s="14">
        <v>15069579.658500001</v>
      </c>
    </row>
    <row r="15" spans="2:10" x14ac:dyDescent="0.2">
      <c r="B15" s="11" t="s">
        <v>16</v>
      </c>
      <c r="C15" s="12">
        <f>'[1]FY 2016 budget detail'!D15</f>
        <v>12380600.800000001</v>
      </c>
      <c r="D15" s="12">
        <f t="shared" si="2"/>
        <v>619030.04</v>
      </c>
      <c r="E15" s="12">
        <f t="shared" si="0"/>
        <v>11761570.760000002</v>
      </c>
      <c r="F15" s="13">
        <f t="shared" si="1"/>
        <v>0.05</v>
      </c>
      <c r="G15" s="9"/>
      <c r="H15" s="14">
        <v>11761570.760000002</v>
      </c>
      <c r="I15" s="14"/>
      <c r="J15" s="14">
        <v>11761570.760000002</v>
      </c>
    </row>
    <row r="16" spans="2:10" x14ac:dyDescent="0.2">
      <c r="B16" s="11" t="s">
        <v>17</v>
      </c>
      <c r="C16" s="12">
        <f>'[1]FY 2016 budget detail'!D13</f>
        <v>1075185</v>
      </c>
      <c r="D16" s="12"/>
      <c r="E16" s="12">
        <f t="shared" si="0"/>
        <v>1075185</v>
      </c>
      <c r="F16" s="13">
        <f t="shared" si="1"/>
        <v>0</v>
      </c>
      <c r="G16" s="9"/>
      <c r="H16" s="14">
        <v>1075185</v>
      </c>
      <c r="I16" s="14"/>
      <c r="J16" s="14">
        <v>1075185</v>
      </c>
    </row>
    <row r="17" spans="2:10" x14ac:dyDescent="0.2">
      <c r="B17" s="11" t="s">
        <v>18</v>
      </c>
      <c r="C17" s="12">
        <f>'[1]FY 2016 budget detail'!D12</f>
        <v>3072007.72</v>
      </c>
      <c r="D17" s="12"/>
      <c r="E17" s="12">
        <f t="shared" si="0"/>
        <v>3072007.72</v>
      </c>
      <c r="F17" s="13">
        <f t="shared" si="1"/>
        <v>0</v>
      </c>
      <c r="G17" s="9"/>
      <c r="H17" s="14">
        <v>3072007.72</v>
      </c>
      <c r="I17" s="14"/>
      <c r="J17" s="14">
        <v>3072007.72</v>
      </c>
    </row>
    <row r="18" spans="2:10" x14ac:dyDescent="0.2">
      <c r="B18" s="11" t="s">
        <v>19</v>
      </c>
      <c r="C18" s="12">
        <f>'[1]FY 2016 budget detail'!D14</f>
        <v>5554303.2599999998</v>
      </c>
      <c r="D18" s="12">
        <f t="shared" si="2"/>
        <v>277715.163</v>
      </c>
      <c r="E18" s="12">
        <f t="shared" si="0"/>
        <v>5276588.0970000001</v>
      </c>
      <c r="F18" s="13">
        <f t="shared" si="1"/>
        <v>0.05</v>
      </c>
      <c r="G18" s="9"/>
      <c r="H18" s="14">
        <v>5276588.0970000001</v>
      </c>
      <c r="I18" s="14"/>
      <c r="J18" s="14">
        <v>5276588.0970000001</v>
      </c>
    </row>
    <row r="19" spans="2:10" x14ac:dyDescent="0.2">
      <c r="B19" s="11" t="s">
        <v>20</v>
      </c>
      <c r="C19" s="12">
        <f>'[1]FY 2016 budget detail'!D10</f>
        <v>17157853.220000003</v>
      </c>
      <c r="D19" s="12">
        <f t="shared" si="2"/>
        <v>857892.6610000002</v>
      </c>
      <c r="E19" s="12">
        <f t="shared" si="0"/>
        <v>16299960.559000002</v>
      </c>
      <c r="F19" s="13">
        <f t="shared" si="1"/>
        <v>0.05</v>
      </c>
      <c r="G19" s="9"/>
      <c r="H19" s="14">
        <v>16299960.559000002</v>
      </c>
      <c r="I19" s="14"/>
      <c r="J19" s="14">
        <v>16299960.559000002</v>
      </c>
    </row>
    <row r="20" spans="2:10" x14ac:dyDescent="0.2">
      <c r="B20" s="11" t="s">
        <v>21</v>
      </c>
      <c r="C20" s="12">
        <f>'[1]FY 2016 budget detail'!D9</f>
        <v>226460271.08000013</v>
      </c>
      <c r="D20" s="12">
        <f>C20*0.05</f>
        <v>11323013.554000007</v>
      </c>
      <c r="E20" s="12">
        <f t="shared" si="0"/>
        <v>215137257.52600011</v>
      </c>
      <c r="F20" s="13">
        <f t="shared" si="1"/>
        <v>0.05</v>
      </c>
      <c r="G20" s="9"/>
      <c r="H20" s="14">
        <v>215137257.52600011</v>
      </c>
      <c r="I20" s="14"/>
      <c r="J20" s="14">
        <v>215137257.52600011</v>
      </c>
    </row>
    <row r="21" spans="2:10" ht="14.25" customHeight="1" x14ac:dyDescent="0.2">
      <c r="B21" s="15" t="s">
        <v>22</v>
      </c>
      <c r="C21" s="16">
        <f>SUM(C8:C20)</f>
        <v>410319983.09000015</v>
      </c>
      <c r="D21" s="17">
        <f>SUM(D8:D20)</f>
        <v>21437413.045700006</v>
      </c>
      <c r="E21" s="17">
        <f>SUM(E8:E20)</f>
        <v>388882570.04430008</v>
      </c>
      <c r="F21" s="13">
        <f t="shared" si="1"/>
        <v>5.2245598384609737E-2</v>
      </c>
      <c r="G21" s="9"/>
      <c r="H21" s="18">
        <v>388882570.04430008</v>
      </c>
      <c r="I21" s="18"/>
      <c r="J21" s="18">
        <v>388882570.04430008</v>
      </c>
    </row>
    <row r="22" spans="2:10" ht="12.75" customHeight="1" x14ac:dyDescent="0.2">
      <c r="B22" s="19"/>
      <c r="C22" s="19"/>
      <c r="D22" s="19"/>
      <c r="E22" s="19"/>
    </row>
  </sheetData>
  <mergeCells count="1">
    <mergeCell ref="C6:E6"/>
  </mergeCells>
  <pageMargins left="0.7" right="0.7" top="0.75" bottom="0.75" header="0.3" footer="0.3"/>
  <pageSetup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Misc Budget Files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5B45439B-C705-4C12-89FF-9C1033E5D0AC}"/>
</file>

<file path=customXml/itemProps2.xml><?xml version="1.0" encoding="utf-8"?>
<ds:datastoreItem xmlns:ds="http://schemas.openxmlformats.org/officeDocument/2006/customXml" ds:itemID="{C0692AC4-D2EC-4729-8994-5BA95C11D646}"/>
</file>

<file path=customXml/itemProps3.xml><?xml version="1.0" encoding="utf-8"?>
<ds:datastoreItem xmlns:ds="http://schemas.openxmlformats.org/officeDocument/2006/customXml" ds:itemID="{BF54E48E-FD85-4548-BD9D-7CA19EC957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by Group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Target Budget</dc:title>
  <dc:creator>u07961</dc:creator>
  <cp:lastModifiedBy>u07961</cp:lastModifiedBy>
  <cp:lastPrinted>2015-09-25T00:32:42Z</cp:lastPrinted>
  <dcterms:created xsi:type="dcterms:W3CDTF">2015-09-24T18:50:42Z</dcterms:created>
  <dcterms:modified xsi:type="dcterms:W3CDTF">2015-09-28T22:25:58Z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