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Status" sheetId="2" r:id="rId1"/>
    <sheet name="151019" sheetId="1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56" i="2" l="1"/>
  <c r="G55" i="2"/>
  <c r="H55" i="2" s="1"/>
  <c r="F55" i="2"/>
  <c r="C55" i="2"/>
  <c r="D55" i="2" s="1"/>
  <c r="G54" i="2"/>
  <c r="H54" i="2" s="1"/>
  <c r="F54" i="2"/>
  <c r="C54" i="2"/>
  <c r="D54" i="2" s="1"/>
  <c r="G53" i="2"/>
  <c r="H53" i="2" s="1"/>
  <c r="F53" i="2"/>
  <c r="C53" i="2"/>
  <c r="D53" i="2" s="1"/>
  <c r="G52" i="2"/>
  <c r="H52" i="2" s="1"/>
  <c r="F52" i="2"/>
  <c r="C52" i="2"/>
  <c r="D52" i="2" s="1"/>
  <c r="G51" i="2"/>
  <c r="H51" i="2" s="1"/>
  <c r="F51" i="2"/>
  <c r="C51" i="2"/>
  <c r="D51" i="2" s="1"/>
  <c r="G50" i="2"/>
  <c r="H50" i="2" s="1"/>
  <c r="F50" i="2"/>
  <c r="C50" i="2"/>
  <c r="D50" i="2" s="1"/>
  <c r="G49" i="2"/>
  <c r="H49" i="2" s="1"/>
  <c r="F49" i="2"/>
  <c r="C49" i="2"/>
  <c r="D49" i="2" s="1"/>
  <c r="G48" i="2"/>
  <c r="H48" i="2" s="1"/>
  <c r="F48" i="2"/>
  <c r="C48" i="2"/>
  <c r="D48" i="2" s="1"/>
  <c r="G47" i="2"/>
  <c r="H47" i="2" s="1"/>
  <c r="F47" i="2"/>
  <c r="C47" i="2"/>
  <c r="D47" i="2" s="1"/>
  <c r="G46" i="2"/>
  <c r="H46" i="2" s="1"/>
  <c r="F46" i="2"/>
  <c r="C46" i="2"/>
  <c r="D46" i="2" s="1"/>
  <c r="G45" i="2"/>
  <c r="F45" i="2"/>
  <c r="F56" i="2" s="1"/>
  <c r="C45" i="2"/>
  <c r="D45" i="2" s="1"/>
  <c r="G44" i="2"/>
  <c r="H44" i="2" s="1"/>
  <c r="F44" i="2"/>
  <c r="C44" i="2"/>
  <c r="D44" i="2" s="1"/>
  <c r="G43" i="2"/>
  <c r="H43" i="2" s="1"/>
  <c r="F43" i="2"/>
  <c r="C43" i="2"/>
  <c r="G42" i="2"/>
  <c r="C56" i="2" l="1"/>
  <c r="G56" i="2"/>
  <c r="H45" i="2"/>
  <c r="H56" i="2" s="1"/>
  <c r="D43" i="2"/>
  <c r="D56" i="2" s="1"/>
  <c r="G22" i="2"/>
  <c r="B36" i="2"/>
  <c r="G35" i="2"/>
  <c r="F35" i="2"/>
  <c r="C35" i="2"/>
  <c r="D35" i="2" s="1"/>
  <c r="G34" i="2"/>
  <c r="H34" i="2" s="1"/>
  <c r="F34" i="2"/>
  <c r="C34" i="2"/>
  <c r="D34" i="2" s="1"/>
  <c r="G33" i="2"/>
  <c r="F33" i="2"/>
  <c r="C33" i="2"/>
  <c r="D33" i="2" s="1"/>
  <c r="G32" i="2"/>
  <c r="H32" i="2" s="1"/>
  <c r="F32" i="2"/>
  <c r="C32" i="2"/>
  <c r="D32" i="2" s="1"/>
  <c r="G31" i="2"/>
  <c r="H31" i="2" s="1"/>
  <c r="F31" i="2"/>
  <c r="C31" i="2"/>
  <c r="D31" i="2" s="1"/>
  <c r="G30" i="2"/>
  <c r="F30" i="2"/>
  <c r="C30" i="2"/>
  <c r="D30" i="2" s="1"/>
  <c r="H29" i="2"/>
  <c r="G29" i="2"/>
  <c r="F29" i="2"/>
  <c r="C29" i="2"/>
  <c r="D29" i="2" s="1"/>
  <c r="G28" i="2"/>
  <c r="F28" i="2"/>
  <c r="D28" i="2"/>
  <c r="C28" i="2"/>
  <c r="G27" i="2"/>
  <c r="F27" i="2"/>
  <c r="C27" i="2"/>
  <c r="D27" i="2" s="1"/>
  <c r="G26" i="2"/>
  <c r="F26" i="2"/>
  <c r="C26" i="2"/>
  <c r="D26" i="2" s="1"/>
  <c r="G25" i="2"/>
  <c r="F25" i="2"/>
  <c r="C25" i="2"/>
  <c r="D25" i="2" s="1"/>
  <c r="G24" i="2"/>
  <c r="H24" i="2" s="1"/>
  <c r="F24" i="2"/>
  <c r="C24" i="2"/>
  <c r="D24" i="2" s="1"/>
  <c r="G23" i="2"/>
  <c r="G36" i="2" s="1"/>
  <c r="F23" i="2"/>
  <c r="C23" i="2"/>
  <c r="C36" i="2" s="1"/>
  <c r="H25" i="2" l="1"/>
  <c r="H28" i="2"/>
  <c r="H26" i="2"/>
  <c r="H35" i="2"/>
  <c r="F36" i="2"/>
  <c r="H30" i="2"/>
  <c r="H33" i="2"/>
  <c r="H27" i="2"/>
  <c r="H23" i="2"/>
  <c r="D23" i="2"/>
  <c r="D36" i="2" s="1"/>
  <c r="H16" i="2"/>
  <c r="G16" i="2"/>
  <c r="F16" i="2"/>
  <c r="D16" i="2"/>
  <c r="C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D4" i="2"/>
  <c r="D5" i="2"/>
  <c r="D6" i="2"/>
  <c r="D7" i="2"/>
  <c r="D8" i="2"/>
  <c r="D9" i="2"/>
  <c r="D10" i="2"/>
  <c r="D11" i="2"/>
  <c r="D12" i="2"/>
  <c r="D13" i="2"/>
  <c r="D14" i="2"/>
  <c r="D15" i="2"/>
  <c r="F4" i="2"/>
  <c r="F5" i="2"/>
  <c r="F6" i="2"/>
  <c r="F7" i="2"/>
  <c r="F8" i="2"/>
  <c r="F9" i="2"/>
  <c r="F10" i="2"/>
  <c r="F11" i="2"/>
  <c r="F12" i="2"/>
  <c r="F13" i="2"/>
  <c r="F14" i="2"/>
  <c r="F15" i="2"/>
  <c r="F3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D3" i="2" s="1"/>
  <c r="B16" i="2"/>
  <c r="H36" i="2" l="1"/>
</calcChain>
</file>

<file path=xl/sharedStrings.xml><?xml version="1.0" encoding="utf-8"?>
<sst xmlns="http://schemas.openxmlformats.org/spreadsheetml/2006/main" count="119" uniqueCount="24">
  <si>
    <t>Group</t>
  </si>
  <si>
    <t>SumOfBudget</t>
  </si>
  <si>
    <t>SumOfProposed</t>
  </si>
  <si>
    <t>SumOfProposed_Plus1</t>
  </si>
  <si>
    <t>General District Requirements</t>
  </si>
  <si>
    <t>General Manager's Office</t>
  </si>
  <si>
    <t>External Affairs</t>
  </si>
  <si>
    <t>Chief Financial Officer</t>
  </si>
  <si>
    <t>Engineering Services</t>
  </si>
  <si>
    <t>Business Technology</t>
  </si>
  <si>
    <t>Water System Operations</t>
  </si>
  <si>
    <t>Water Resource Management</t>
  </si>
  <si>
    <t>General Counsel</t>
  </si>
  <si>
    <t>Office of the Auditor</t>
  </si>
  <si>
    <t>Ethics Department</t>
  </si>
  <si>
    <t>Real Property Mgmt &amp; Development</t>
  </si>
  <si>
    <t>Human Resources</t>
  </si>
  <si>
    <t>2016/17</t>
  </si>
  <si>
    <t>2017/18</t>
  </si>
  <si>
    <t>Target</t>
  </si>
  <si>
    <t xml:space="preserve">As of </t>
  </si>
  <si>
    <t>Variance</t>
  </si>
  <si>
    <t>As of 11-10-15</t>
  </si>
  <si>
    <t>As of 10-26-15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</si>
</sst>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17">
    <xf numFmtId="0" fontId="0" fillId="0" borderId="0" xfId="0"/>
    <xf numFmtId="43" fontId="0" fillId="0" borderId="0" xfId="1" applyFont="1"/>
    <xf numFmtId="0" fontId="2" fillId="2" borderId="0" xfId="2" applyFont="1" applyFill="1" applyBorder="1" applyAlignment="1">
      <alignment horizontal="center"/>
    </xf>
    <xf numFmtId="43" fontId="2" fillId="2" borderId="0" xfId="1" applyFont="1" applyFill="1" applyBorder="1" applyAlignment="1">
      <alignment horizontal="center"/>
    </xf>
    <xf numFmtId="0" fontId="2" fillId="0" borderId="0" xfId="2" applyFont="1" applyFill="1" applyBorder="1" applyAlignment="1">
      <alignment wrapText="1"/>
    </xf>
    <xf numFmtId="43" fontId="2" fillId="0" borderId="0" xfId="1" applyFont="1" applyFill="1" applyBorder="1" applyAlignment="1">
      <alignment horizontal="right" wrapText="1"/>
    </xf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1" applyNumberFormat="1" applyFont="1" applyAlignment="1">
      <alignment horizontal="center"/>
    </xf>
    <xf numFmtId="164" fontId="0" fillId="0" borderId="0" xfId="0" applyNumberFormat="1"/>
    <xf numFmtId="164" fontId="0" fillId="0" borderId="1" xfId="1" applyNumberFormat="1" applyFont="1" applyBorder="1"/>
    <xf numFmtId="0" fontId="2" fillId="2" borderId="2" xfId="3" applyFont="1" applyFill="1" applyBorder="1" applyAlignment="1">
      <alignment horizontal="center"/>
    </xf>
    <xf numFmtId="0" fontId="2" fillId="0" borderId="3" xfId="3" applyFont="1" applyFill="1" applyBorder="1" applyAlignment="1">
      <alignment wrapText="1"/>
    </xf>
    <xf numFmtId="4" fontId="2" fillId="0" borderId="3" xfId="3" applyNumberFormat="1" applyFont="1" applyFill="1" applyBorder="1" applyAlignment="1">
      <alignment horizontal="right" wrapText="1"/>
    </xf>
    <xf numFmtId="0" fontId="2" fillId="2" borderId="0" xfId="3" applyFont="1" applyFill="1" applyBorder="1" applyAlignment="1">
      <alignment horizontal="center"/>
    </xf>
    <xf numFmtId="0" fontId="2" fillId="0" borderId="0" xfId="3" applyFont="1" applyFill="1" applyBorder="1" applyAlignment="1">
      <alignment wrapText="1"/>
    </xf>
  </cellXfs>
  <cellStyles count="4">
    <cellStyle name="Comma" xfId="1" builtinId="3"/>
    <cellStyle name="Normal" xfId="0" builtinId="0"/>
    <cellStyle name="Normal_151019" xfId="3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topLeftCell="A28" workbookViewId="0">
      <selection activeCell="C43" sqref="C43"/>
    </sheetView>
  </sheetViews>
  <sheetFormatPr defaultRowHeight="15" x14ac:dyDescent="0.25"/>
  <cols>
    <col min="1" max="1" width="33.85546875" bestFit="1" customWidth="1"/>
    <col min="2" max="2" width="14.28515625" style="6" bestFit="1" customWidth="1"/>
    <col min="3" max="3" width="18.140625" style="6" bestFit="1" customWidth="1"/>
    <col min="4" max="4" width="15.28515625" style="6" customWidth="1"/>
    <col min="6" max="6" width="12.5703125" bestFit="1" customWidth="1"/>
    <col min="7" max="7" width="18.140625" bestFit="1" customWidth="1"/>
    <col min="8" max="8" width="12.85546875" customWidth="1"/>
  </cols>
  <sheetData>
    <row r="1" spans="1:12" x14ac:dyDescent="0.25">
      <c r="B1" s="7" t="s">
        <v>19</v>
      </c>
      <c r="C1" s="7" t="s">
        <v>20</v>
      </c>
      <c r="D1" s="7"/>
      <c r="E1" s="8"/>
      <c r="F1" s="8" t="s">
        <v>19</v>
      </c>
      <c r="G1" s="7" t="s">
        <v>20</v>
      </c>
      <c r="H1" s="8"/>
      <c r="I1" s="8"/>
      <c r="J1" s="8"/>
      <c r="K1" s="8"/>
      <c r="L1" s="8"/>
    </row>
    <row r="2" spans="1:12" ht="15" customHeight="1" x14ac:dyDescent="0.25">
      <c r="A2" s="2" t="s">
        <v>0</v>
      </c>
      <c r="B2" s="7" t="s">
        <v>17</v>
      </c>
      <c r="C2" s="9">
        <v>42296</v>
      </c>
      <c r="D2" s="7" t="s">
        <v>21</v>
      </c>
      <c r="E2" s="8"/>
      <c r="F2" s="8" t="s">
        <v>18</v>
      </c>
      <c r="G2" s="9">
        <v>42296</v>
      </c>
      <c r="H2" s="7" t="s">
        <v>21</v>
      </c>
      <c r="I2" s="8"/>
      <c r="J2" s="8"/>
      <c r="K2" s="8"/>
      <c r="L2" s="8"/>
    </row>
    <row r="3" spans="1:12" ht="15" customHeight="1" x14ac:dyDescent="0.25">
      <c r="A3" s="4" t="s">
        <v>9</v>
      </c>
      <c r="B3" s="6">
        <v>53154541</v>
      </c>
      <c r="C3" s="6">
        <f>'151019'!C7</f>
        <v>53687119.349855892</v>
      </c>
      <c r="D3" s="6">
        <f>C3-B3</f>
        <v>532578.34985589236</v>
      </c>
      <c r="F3" s="10">
        <f>B3</f>
        <v>53154541</v>
      </c>
      <c r="G3" s="6">
        <f>'151019'!D7</f>
        <v>54129098.480678417</v>
      </c>
      <c r="H3" s="6">
        <f>G3-F3</f>
        <v>974557.48067841679</v>
      </c>
    </row>
    <row r="4" spans="1:12" ht="15" customHeight="1" x14ac:dyDescent="0.25">
      <c r="A4" s="4" t="s">
        <v>7</v>
      </c>
      <c r="B4" s="6">
        <v>9164490</v>
      </c>
      <c r="C4" s="6">
        <f>'151019'!C5</f>
        <v>8935632.0093645006</v>
      </c>
      <c r="D4" s="6">
        <f t="shared" ref="D4:D15" si="0">C4-B4</f>
        <v>-228857.99063549936</v>
      </c>
      <c r="F4" s="10">
        <f t="shared" ref="F4:F15" si="1">B4</f>
        <v>9164490</v>
      </c>
      <c r="G4" s="6">
        <f>'151019'!D5</f>
        <v>8997046.8915925007</v>
      </c>
      <c r="H4" s="6">
        <f t="shared" ref="H4:H15" si="2">G4-F4</f>
        <v>-167443.10840749927</v>
      </c>
    </row>
    <row r="5" spans="1:12" ht="15" customHeight="1" x14ac:dyDescent="0.25">
      <c r="A5" s="4" t="s">
        <v>8</v>
      </c>
      <c r="B5" s="6">
        <v>28757354</v>
      </c>
      <c r="C5" s="6">
        <f>'151019'!C6</f>
        <v>28907587.784720015</v>
      </c>
      <c r="D5" s="6">
        <f t="shared" si="0"/>
        <v>150233.78472001478</v>
      </c>
      <c r="F5" s="10">
        <f t="shared" si="1"/>
        <v>28757354</v>
      </c>
      <c r="G5" s="6">
        <f>'151019'!D6</f>
        <v>29056803.239991993</v>
      </c>
      <c r="H5" s="6">
        <f t="shared" si="2"/>
        <v>299449.23999199271</v>
      </c>
    </row>
    <row r="6" spans="1:12" ht="15" customHeight="1" x14ac:dyDescent="0.25">
      <c r="A6" s="4" t="s">
        <v>6</v>
      </c>
      <c r="B6" s="6">
        <v>18023501</v>
      </c>
      <c r="C6" s="6">
        <f>'151019'!C4</f>
        <v>17884720.876533329</v>
      </c>
      <c r="D6" s="6">
        <f t="shared" si="0"/>
        <v>-138780.12346667051</v>
      </c>
      <c r="F6" s="10">
        <f t="shared" si="1"/>
        <v>18023501</v>
      </c>
      <c r="G6" s="6">
        <f>'151019'!D4</f>
        <v>17979348.312233333</v>
      </c>
      <c r="H6" s="6">
        <f t="shared" si="2"/>
        <v>-44152.687766667455</v>
      </c>
    </row>
    <row r="7" spans="1:12" ht="15" customHeight="1" x14ac:dyDescent="0.25">
      <c r="A7" s="4" t="s">
        <v>12</v>
      </c>
      <c r="B7" s="6">
        <v>13228521</v>
      </c>
      <c r="C7" s="6">
        <f>'151019'!C10</f>
        <v>9630149.1877278294</v>
      </c>
      <c r="D7" s="6">
        <f t="shared" si="0"/>
        <v>-3598371.8122721706</v>
      </c>
      <c r="F7" s="10">
        <f t="shared" si="1"/>
        <v>13228521</v>
      </c>
      <c r="G7" s="6">
        <f>'151019'!D10</f>
        <v>9666218.64792783</v>
      </c>
      <c r="H7" s="6">
        <f t="shared" si="2"/>
        <v>-3562302.35207217</v>
      </c>
    </row>
    <row r="8" spans="1:12" ht="15" customHeight="1" x14ac:dyDescent="0.25">
      <c r="A8" s="4" t="s">
        <v>4</v>
      </c>
      <c r="B8" s="6">
        <v>-1137986</v>
      </c>
      <c r="C8" s="6">
        <f>'151019'!C2</f>
        <v>0</v>
      </c>
      <c r="D8" s="6">
        <f t="shared" si="0"/>
        <v>1137986</v>
      </c>
      <c r="F8" s="10">
        <f t="shared" si="1"/>
        <v>-1137986</v>
      </c>
      <c r="G8" s="6">
        <f>'151019'!D2</f>
        <v>0</v>
      </c>
      <c r="H8" s="6">
        <f t="shared" si="2"/>
        <v>1137986</v>
      </c>
    </row>
    <row r="9" spans="1:12" ht="15" customHeight="1" x14ac:dyDescent="0.25">
      <c r="A9" s="4" t="s">
        <v>5</v>
      </c>
      <c r="B9" s="6">
        <v>15069580</v>
      </c>
      <c r="C9" s="6">
        <f>'151019'!C3</f>
        <v>10990323.867263172</v>
      </c>
      <c r="D9" s="6">
        <f t="shared" si="0"/>
        <v>-4079256.1327368282</v>
      </c>
      <c r="F9" s="10">
        <f t="shared" si="1"/>
        <v>15069580</v>
      </c>
      <c r="G9" s="6">
        <f>'151019'!D3</f>
        <v>11062627.83446317</v>
      </c>
      <c r="H9" s="6">
        <f t="shared" si="2"/>
        <v>-4006952.1655368302</v>
      </c>
    </row>
    <row r="10" spans="1:12" ht="15" customHeight="1" x14ac:dyDescent="0.25">
      <c r="A10" s="4" t="s">
        <v>16</v>
      </c>
      <c r="B10" s="6">
        <v>11761571</v>
      </c>
      <c r="C10" s="6">
        <f>'151019'!C14</f>
        <v>12079798.582132734</v>
      </c>
      <c r="D10" s="6">
        <f t="shared" si="0"/>
        <v>318227.58213273436</v>
      </c>
      <c r="F10" s="10">
        <f t="shared" si="1"/>
        <v>11761571</v>
      </c>
      <c r="G10" s="6">
        <f>'151019'!D14</f>
        <v>12207926.029932734</v>
      </c>
      <c r="H10" s="6">
        <f t="shared" si="2"/>
        <v>446355.02993273363</v>
      </c>
    </row>
    <row r="11" spans="1:12" ht="15" customHeight="1" x14ac:dyDescent="0.25">
      <c r="A11" s="4" t="s">
        <v>14</v>
      </c>
      <c r="B11" s="6">
        <v>1075185</v>
      </c>
      <c r="C11" s="6">
        <f>'151019'!C12</f>
        <v>148100</v>
      </c>
      <c r="D11" s="6">
        <f t="shared" si="0"/>
        <v>-927085</v>
      </c>
      <c r="F11" s="10">
        <f t="shared" si="1"/>
        <v>1075185</v>
      </c>
      <c r="G11" s="6">
        <f>'151019'!D12</f>
        <v>148100</v>
      </c>
      <c r="H11" s="6">
        <f t="shared" si="2"/>
        <v>-927085</v>
      </c>
    </row>
    <row r="12" spans="1:12" ht="15" customHeight="1" x14ac:dyDescent="0.25">
      <c r="A12" s="4" t="s">
        <v>13</v>
      </c>
      <c r="B12" s="6">
        <v>3072008</v>
      </c>
      <c r="C12" s="6">
        <f>'151019'!C11</f>
        <v>2969735.7799</v>
      </c>
      <c r="D12" s="6">
        <f t="shared" si="0"/>
        <v>-102272.22010000004</v>
      </c>
      <c r="F12" s="10">
        <f t="shared" si="1"/>
        <v>3072008</v>
      </c>
      <c r="G12" s="6">
        <f>'151019'!D11</f>
        <v>2999843.0397999999</v>
      </c>
      <c r="H12" s="6">
        <f t="shared" si="2"/>
        <v>-72164.960200000089</v>
      </c>
    </row>
    <row r="13" spans="1:12" ht="15" customHeight="1" x14ac:dyDescent="0.25">
      <c r="A13" s="4" t="s">
        <v>15</v>
      </c>
      <c r="B13" s="6">
        <v>5276588</v>
      </c>
      <c r="C13" s="6">
        <f>'151019'!C13</f>
        <v>5126398.1102293329</v>
      </c>
      <c r="D13" s="6">
        <f t="shared" si="0"/>
        <v>-150189.88977066707</v>
      </c>
      <c r="F13" s="10">
        <f t="shared" si="1"/>
        <v>5276588</v>
      </c>
      <c r="G13" s="6">
        <f>'151019'!D13</f>
        <v>5169403.5728293331</v>
      </c>
      <c r="H13" s="6">
        <f t="shared" si="2"/>
        <v>-107184.42717066687</v>
      </c>
    </row>
    <row r="14" spans="1:12" ht="15" customHeight="1" x14ac:dyDescent="0.25">
      <c r="A14" s="4" t="s">
        <v>11</v>
      </c>
      <c r="B14" s="6">
        <v>16299961</v>
      </c>
      <c r="C14" s="6">
        <f>'151019'!C9</f>
        <v>16142070.572733082</v>
      </c>
      <c r="D14" s="6">
        <f t="shared" si="0"/>
        <v>-157890.42726691812</v>
      </c>
      <c r="F14" s="10">
        <f t="shared" si="1"/>
        <v>16299961</v>
      </c>
      <c r="G14" s="6">
        <f>'151019'!D9</f>
        <v>16249889.347965833</v>
      </c>
      <c r="H14" s="6">
        <f t="shared" si="2"/>
        <v>-50071.6520341672</v>
      </c>
    </row>
    <row r="15" spans="1:12" ht="15" customHeight="1" x14ac:dyDescent="0.25">
      <c r="A15" s="4" t="s">
        <v>10</v>
      </c>
      <c r="B15" s="6">
        <v>215137258</v>
      </c>
      <c r="C15" s="6">
        <f>'151019'!C8</f>
        <v>214398807.90660724</v>
      </c>
      <c r="D15" s="6">
        <f t="shared" si="0"/>
        <v>-738450.09339275956</v>
      </c>
      <c r="F15" s="10">
        <f t="shared" si="1"/>
        <v>215137258</v>
      </c>
      <c r="G15" s="6">
        <f>'151019'!D8</f>
        <v>214268749.99159059</v>
      </c>
      <c r="H15" s="6">
        <f t="shared" si="2"/>
        <v>-868508.00840941072</v>
      </c>
    </row>
    <row r="16" spans="1:12" ht="15" customHeight="1" x14ac:dyDescent="0.25">
      <c r="B16" s="11">
        <f>SUM(B3:B15)</f>
        <v>388882572</v>
      </c>
      <c r="C16" s="11">
        <f>SUM(C3:C15)</f>
        <v>380900444.02706712</v>
      </c>
      <c r="D16" s="11">
        <f>SUM(D3:D15)</f>
        <v>-7982127.9729328724</v>
      </c>
      <c r="F16" s="11">
        <f>SUM(F3:F15)</f>
        <v>388882572</v>
      </c>
      <c r="G16" s="11">
        <f>SUM(G3:G15)</f>
        <v>381935055.38900572</v>
      </c>
      <c r="H16" s="11">
        <f>SUM(H3:H15)</f>
        <v>-6947516.6109942691</v>
      </c>
    </row>
    <row r="17" spans="1:8" ht="15" customHeight="1" x14ac:dyDescent="0.25"/>
    <row r="18" spans="1:8" ht="15" customHeight="1" x14ac:dyDescent="0.25"/>
    <row r="19" spans="1:8" ht="15" customHeight="1" x14ac:dyDescent="0.25"/>
    <row r="20" spans="1:8" ht="15" customHeight="1" x14ac:dyDescent="0.25"/>
    <row r="21" spans="1:8" ht="15" customHeight="1" x14ac:dyDescent="0.25">
      <c r="B21" s="7" t="s">
        <v>19</v>
      </c>
      <c r="C21" s="7" t="s">
        <v>20</v>
      </c>
      <c r="D21" s="7"/>
      <c r="E21" s="8"/>
      <c r="F21" s="8" t="s">
        <v>19</v>
      </c>
      <c r="G21" s="7" t="s">
        <v>20</v>
      </c>
      <c r="H21" s="8"/>
    </row>
    <row r="22" spans="1:8" ht="15" customHeight="1" x14ac:dyDescent="0.25">
      <c r="A22" s="2" t="s">
        <v>0</v>
      </c>
      <c r="B22" s="7" t="s">
        <v>17</v>
      </c>
      <c r="C22" s="9">
        <v>42303</v>
      </c>
      <c r="D22" s="7" t="s">
        <v>21</v>
      </c>
      <c r="E22" s="8"/>
      <c r="F22" s="8" t="s">
        <v>18</v>
      </c>
      <c r="G22" s="9">
        <f>C22</f>
        <v>42303</v>
      </c>
      <c r="H22" s="7" t="s">
        <v>21</v>
      </c>
    </row>
    <row r="23" spans="1:8" ht="15" customHeight="1" x14ac:dyDescent="0.25">
      <c r="A23" s="4" t="s">
        <v>9</v>
      </c>
      <c r="B23" s="6">
        <v>53154541</v>
      </c>
      <c r="C23" s="6">
        <f>'151019'!C27</f>
        <v>52978537.387174904</v>
      </c>
      <c r="D23" s="6">
        <f>C23-B23</f>
        <v>-176003.61282509565</v>
      </c>
      <c r="F23" s="10">
        <f>B23</f>
        <v>53154541</v>
      </c>
      <c r="G23" s="6">
        <f>'151019'!D27</f>
        <v>53463953.27671241</v>
      </c>
      <c r="H23" s="6">
        <f>G23-F23</f>
        <v>309412.27671241015</v>
      </c>
    </row>
    <row r="24" spans="1:8" ht="15" customHeight="1" x14ac:dyDescent="0.25">
      <c r="A24" s="4" t="s">
        <v>7</v>
      </c>
      <c r="B24" s="6">
        <v>9164490</v>
      </c>
      <c r="C24" s="6">
        <f>'151019'!C25</f>
        <v>8935631.6760738008</v>
      </c>
      <c r="D24" s="6">
        <f t="shared" ref="D24:D35" si="3">C24-B24</f>
        <v>-228858.32392619923</v>
      </c>
      <c r="F24" s="10">
        <f t="shared" ref="F24:F35" si="4">B24</f>
        <v>9164490</v>
      </c>
      <c r="G24" s="6">
        <f>'151019'!D25</f>
        <v>8824383.5915799998</v>
      </c>
      <c r="H24" s="6">
        <f t="shared" ref="H24:H35" si="5">G24-F24</f>
        <v>-340106.40842000023</v>
      </c>
    </row>
    <row r="25" spans="1:8" ht="15" customHeight="1" x14ac:dyDescent="0.25">
      <c r="A25" s="4" t="s">
        <v>8</v>
      </c>
      <c r="B25" s="6">
        <v>28757354</v>
      </c>
      <c r="C25" s="6">
        <f>'151019'!C26</f>
        <v>28911087.784720015</v>
      </c>
      <c r="D25" s="6">
        <f t="shared" si="3"/>
        <v>153733.78472001478</v>
      </c>
      <c r="F25" s="10">
        <f t="shared" si="4"/>
        <v>28757354</v>
      </c>
      <c r="G25" s="6">
        <f>'151019'!D26</f>
        <v>29061503.239991993</v>
      </c>
      <c r="H25" s="6">
        <f t="shared" si="5"/>
        <v>304149.23999199271</v>
      </c>
    </row>
    <row r="26" spans="1:8" ht="15" customHeight="1" x14ac:dyDescent="0.25">
      <c r="A26" s="4" t="s">
        <v>6</v>
      </c>
      <c r="B26" s="6">
        <v>18023501</v>
      </c>
      <c r="C26" s="6">
        <f>'151019'!C24</f>
        <v>17872381.45383333</v>
      </c>
      <c r="D26" s="6">
        <f t="shared" si="3"/>
        <v>-151119.54616666958</v>
      </c>
      <c r="F26" s="10">
        <f t="shared" si="4"/>
        <v>18023501</v>
      </c>
      <c r="G26" s="6">
        <f>'151019'!D24</f>
        <v>17982905.971033335</v>
      </c>
      <c r="H26" s="6">
        <f t="shared" si="5"/>
        <v>-40595.028966665268</v>
      </c>
    </row>
    <row r="27" spans="1:8" ht="15" customHeight="1" x14ac:dyDescent="0.25">
      <c r="A27" s="4" t="s">
        <v>12</v>
      </c>
      <c r="B27" s="6">
        <v>13228521</v>
      </c>
      <c r="C27" s="6">
        <f>'151019'!C30</f>
        <v>9630149.1877278294</v>
      </c>
      <c r="D27" s="6">
        <f t="shared" si="3"/>
        <v>-3598371.8122721706</v>
      </c>
      <c r="F27" s="10">
        <f t="shared" si="4"/>
        <v>13228521</v>
      </c>
      <c r="G27" s="6">
        <f>'151019'!D30</f>
        <v>9666218.64792783</v>
      </c>
      <c r="H27" s="6">
        <f t="shared" si="5"/>
        <v>-3562302.35207217</v>
      </c>
    </row>
    <row r="28" spans="1:8" x14ac:dyDescent="0.25">
      <c r="A28" s="4" t="s">
        <v>4</v>
      </c>
      <c r="B28" s="6">
        <v>-1137986</v>
      </c>
      <c r="C28" s="6">
        <f>'151019'!C22</f>
        <v>0</v>
      </c>
      <c r="D28" s="6">
        <f t="shared" si="3"/>
        <v>1137986</v>
      </c>
      <c r="F28" s="10">
        <f t="shared" si="4"/>
        <v>-1137986</v>
      </c>
      <c r="G28" s="6">
        <f>'151019'!D22</f>
        <v>0</v>
      </c>
      <c r="H28" s="6">
        <f t="shared" si="5"/>
        <v>1137986</v>
      </c>
    </row>
    <row r="29" spans="1:8" x14ac:dyDescent="0.25">
      <c r="A29" s="4" t="s">
        <v>5</v>
      </c>
      <c r="B29" s="6">
        <v>15069580</v>
      </c>
      <c r="C29" s="6">
        <f>'151019'!C23</f>
        <v>15346465.000363171</v>
      </c>
      <c r="D29" s="6">
        <f t="shared" si="3"/>
        <v>276885.0003631711</v>
      </c>
      <c r="F29" s="10">
        <f t="shared" si="4"/>
        <v>15069580</v>
      </c>
      <c r="G29" s="6">
        <f>'151019'!D23</f>
        <v>15426503.88796317</v>
      </c>
      <c r="H29" s="6">
        <f t="shared" si="5"/>
        <v>356923.88796317019</v>
      </c>
    </row>
    <row r="30" spans="1:8" x14ac:dyDescent="0.25">
      <c r="A30" s="4" t="s">
        <v>16</v>
      </c>
      <c r="B30" s="6">
        <v>11761571</v>
      </c>
      <c r="C30" s="6">
        <f>'151019'!C34</f>
        <v>11778083.324802762</v>
      </c>
      <c r="D30" s="6">
        <f t="shared" si="3"/>
        <v>16512.324802761897</v>
      </c>
      <c r="F30" s="10">
        <f t="shared" si="4"/>
        <v>11761571</v>
      </c>
      <c r="G30" s="6">
        <f>'151019'!D34</f>
        <v>11906092.248865332</v>
      </c>
      <c r="H30" s="6">
        <f t="shared" si="5"/>
        <v>144521.24886533245</v>
      </c>
    </row>
    <row r="31" spans="1:8" x14ac:dyDescent="0.25">
      <c r="A31" s="4" t="s">
        <v>14</v>
      </c>
      <c r="B31" s="6">
        <v>1075185</v>
      </c>
      <c r="C31" s="6">
        <f>'151019'!C32</f>
        <v>148100</v>
      </c>
      <c r="D31" s="6">
        <f t="shared" si="3"/>
        <v>-927085</v>
      </c>
      <c r="F31" s="10">
        <f t="shared" si="4"/>
        <v>1075185</v>
      </c>
      <c r="G31" s="6">
        <f>'151019'!D32</f>
        <v>148100</v>
      </c>
      <c r="H31" s="6">
        <f t="shared" si="5"/>
        <v>-927085</v>
      </c>
    </row>
    <row r="32" spans="1:8" x14ac:dyDescent="0.25">
      <c r="A32" s="4" t="s">
        <v>13</v>
      </c>
      <c r="B32" s="6">
        <v>3072008</v>
      </c>
      <c r="C32" s="6">
        <f>'151019'!C31</f>
        <v>3002589.8703999999</v>
      </c>
      <c r="D32" s="6">
        <f t="shared" si="3"/>
        <v>-69418.129600000102</v>
      </c>
      <c r="F32" s="10">
        <f t="shared" si="4"/>
        <v>3072008</v>
      </c>
      <c r="G32" s="6">
        <f>'151019'!D31</f>
        <v>3058458.7302999999</v>
      </c>
      <c r="H32" s="6">
        <f t="shared" si="5"/>
        <v>-13549.269700000063</v>
      </c>
    </row>
    <row r="33" spans="1:8" x14ac:dyDescent="0.25">
      <c r="A33" s="4" t="s">
        <v>15</v>
      </c>
      <c r="B33" s="6">
        <v>5276588</v>
      </c>
      <c r="C33" s="6">
        <f>'151019'!C33</f>
        <v>5263903.1102293329</v>
      </c>
      <c r="D33" s="6">
        <f t="shared" si="3"/>
        <v>-12684.889770667069</v>
      </c>
      <c r="F33" s="10">
        <f t="shared" si="4"/>
        <v>5276588</v>
      </c>
      <c r="G33" s="6">
        <f>'151019'!D33</f>
        <v>5266908.5728293331</v>
      </c>
      <c r="H33" s="6">
        <f t="shared" si="5"/>
        <v>-9679.427170666866</v>
      </c>
    </row>
    <row r="34" spans="1:8" x14ac:dyDescent="0.25">
      <c r="A34" s="4" t="s">
        <v>11</v>
      </c>
      <c r="B34" s="6">
        <v>16299961</v>
      </c>
      <c r="C34" s="6">
        <f>'151019'!C29</f>
        <v>15941768.44812108</v>
      </c>
      <c r="D34" s="6">
        <f t="shared" si="3"/>
        <v>-358192.55187891982</v>
      </c>
      <c r="F34" s="10">
        <f t="shared" si="4"/>
        <v>16299961</v>
      </c>
      <c r="G34" s="6">
        <f>'151019'!D29</f>
        <v>15973057.608987834</v>
      </c>
      <c r="H34" s="6">
        <f t="shared" si="5"/>
        <v>-326903.3910121657</v>
      </c>
    </row>
    <row r="35" spans="1:8" x14ac:dyDescent="0.25">
      <c r="A35" s="4" t="s">
        <v>10</v>
      </c>
      <c r="B35" s="6">
        <v>215137258</v>
      </c>
      <c r="C35" s="6">
        <f>'151019'!C28</f>
        <v>215296703.92058626</v>
      </c>
      <c r="D35" s="6">
        <f t="shared" si="3"/>
        <v>159445.92058625817</v>
      </c>
      <c r="F35" s="10">
        <f t="shared" si="4"/>
        <v>215137258</v>
      </c>
      <c r="G35" s="6">
        <f>'151019'!D28</f>
        <v>217169241.50415316</v>
      </c>
      <c r="H35" s="6">
        <f t="shared" si="5"/>
        <v>2031983.5041531622</v>
      </c>
    </row>
    <row r="36" spans="1:8" x14ac:dyDescent="0.25">
      <c r="B36" s="11">
        <f>SUM(B23:B35)</f>
        <v>388882572</v>
      </c>
      <c r="C36" s="11">
        <f>SUM(C23:C35)</f>
        <v>385105401.16403246</v>
      </c>
      <c r="D36" s="11">
        <f>SUM(D23:D35)</f>
        <v>-3777170.8359675161</v>
      </c>
      <c r="F36" s="11">
        <f>SUM(F23:F35)</f>
        <v>388882572</v>
      </c>
      <c r="G36" s="11">
        <f>SUM(G23:G35)</f>
        <v>387947327.28034443</v>
      </c>
      <c r="H36" s="11">
        <f>SUM(H23:H35)</f>
        <v>-935244.71965560038</v>
      </c>
    </row>
    <row r="41" spans="1:8" x14ac:dyDescent="0.25">
      <c r="B41" s="7" t="s">
        <v>19</v>
      </c>
      <c r="C41" s="7" t="s">
        <v>20</v>
      </c>
      <c r="D41" s="7"/>
      <c r="E41" s="8"/>
      <c r="F41" s="8" t="s">
        <v>19</v>
      </c>
      <c r="G41" s="7" t="s">
        <v>20</v>
      </c>
      <c r="H41" s="8"/>
    </row>
    <row r="42" spans="1:8" x14ac:dyDescent="0.25">
      <c r="A42" s="2" t="s">
        <v>0</v>
      </c>
      <c r="B42" s="7" t="s">
        <v>17</v>
      </c>
      <c r="C42" s="9">
        <v>42318</v>
      </c>
      <c r="D42" s="7" t="s">
        <v>21</v>
      </c>
      <c r="E42" s="8"/>
      <c r="F42" s="8" t="s">
        <v>18</v>
      </c>
      <c r="G42" s="9">
        <f>C42</f>
        <v>42318</v>
      </c>
      <c r="H42" s="7" t="s">
        <v>21</v>
      </c>
    </row>
    <row r="43" spans="1:8" x14ac:dyDescent="0.25">
      <c r="A43" s="4" t="s">
        <v>9</v>
      </c>
      <c r="B43" s="6">
        <v>53154541</v>
      </c>
      <c r="C43" s="6">
        <f>'151019'!C47</f>
        <v>53759803.859594166</v>
      </c>
      <c r="D43" s="6">
        <f>C43-B43</f>
        <v>605262.85959416628</v>
      </c>
      <c r="F43" s="10">
        <f>B43</f>
        <v>53154541</v>
      </c>
      <c r="G43" s="6">
        <f>'151019'!D47</f>
        <v>54068675.89453768</v>
      </c>
      <c r="H43" s="6">
        <f>G43-F43</f>
        <v>914134.89453767985</v>
      </c>
    </row>
    <row r="44" spans="1:8" x14ac:dyDescent="0.25">
      <c r="A44" s="4" t="s">
        <v>7</v>
      </c>
      <c r="B44" s="6">
        <v>9164490</v>
      </c>
      <c r="C44" s="6">
        <f>'151019'!C45</f>
        <v>9062031.1520370003</v>
      </c>
      <c r="D44" s="6">
        <f t="shared" ref="D44:D55" si="6">C44-B44</f>
        <v>-102458.84796299972</v>
      </c>
      <c r="F44" s="10">
        <f t="shared" ref="F44:F55" si="7">B44</f>
        <v>9164490</v>
      </c>
      <c r="G44" s="6">
        <f>'151019'!D45</f>
        <v>9184900.7138037998</v>
      </c>
      <c r="H44" s="6">
        <f t="shared" ref="H44:H55" si="8">G44-F44</f>
        <v>20410.713803799823</v>
      </c>
    </row>
    <row r="45" spans="1:8" x14ac:dyDescent="0.25">
      <c r="A45" s="4" t="s">
        <v>8</v>
      </c>
      <c r="B45" s="6">
        <v>28757354</v>
      </c>
      <c r="C45" s="6">
        <f>'151019'!C46</f>
        <v>29465926.456787508</v>
      </c>
      <c r="D45" s="6">
        <f t="shared" si="6"/>
        <v>708572.45678750798</v>
      </c>
      <c r="F45" s="10">
        <f t="shared" si="7"/>
        <v>28757354</v>
      </c>
      <c r="G45" s="6">
        <f>'151019'!D46</f>
        <v>29845935.864977997</v>
      </c>
      <c r="H45" s="6">
        <f t="shared" si="8"/>
        <v>1088581.8649779968</v>
      </c>
    </row>
    <row r="46" spans="1:8" x14ac:dyDescent="0.25">
      <c r="A46" s="4" t="s">
        <v>6</v>
      </c>
      <c r="B46" s="6">
        <v>18023501</v>
      </c>
      <c r="C46" s="6">
        <f>'151019'!C44</f>
        <v>17629384.656533323</v>
      </c>
      <c r="D46" s="6">
        <f t="shared" si="6"/>
        <v>-394116.34346667677</v>
      </c>
      <c r="F46" s="10">
        <f t="shared" si="7"/>
        <v>18023501</v>
      </c>
      <c r="G46" s="6">
        <f>'151019'!D44</f>
        <v>18021596.931219313</v>
      </c>
      <c r="H46" s="6">
        <f t="shared" si="8"/>
        <v>-1904.0687806867063</v>
      </c>
    </row>
    <row r="47" spans="1:8" x14ac:dyDescent="0.25">
      <c r="A47" s="4" t="s">
        <v>12</v>
      </c>
      <c r="B47" s="6">
        <v>13228521</v>
      </c>
      <c r="C47" s="6">
        <f>'151019'!C50</f>
        <v>13378465.98933333</v>
      </c>
      <c r="D47" s="6">
        <f t="shared" si="6"/>
        <v>149944.98933332972</v>
      </c>
      <c r="F47" s="10">
        <f t="shared" si="7"/>
        <v>13228521</v>
      </c>
      <c r="G47" s="6">
        <f>'151019'!D50</f>
        <v>13551868.07033333</v>
      </c>
      <c r="H47" s="6">
        <f t="shared" si="8"/>
        <v>323347.07033332996</v>
      </c>
    </row>
    <row r="48" spans="1:8" x14ac:dyDescent="0.25">
      <c r="A48" s="4" t="s">
        <v>4</v>
      </c>
      <c r="B48" s="6">
        <v>-1137986</v>
      </c>
      <c r="C48" s="6">
        <f>'151019'!C42</f>
        <v>20770400</v>
      </c>
      <c r="D48" s="6">
        <f t="shared" si="6"/>
        <v>21908386</v>
      </c>
      <c r="F48" s="10">
        <f t="shared" si="7"/>
        <v>-1137986</v>
      </c>
      <c r="G48" s="6">
        <f>'151019'!D42</f>
        <v>13401600</v>
      </c>
      <c r="H48" s="6">
        <f t="shared" si="8"/>
        <v>14539586</v>
      </c>
    </row>
    <row r="49" spans="1:8" x14ac:dyDescent="0.25">
      <c r="A49" s="4" t="s">
        <v>5</v>
      </c>
      <c r="B49" s="6">
        <v>15069580</v>
      </c>
      <c r="C49" s="6">
        <f>'151019'!C43</f>
        <v>15504027.61716667</v>
      </c>
      <c r="D49" s="6">
        <f t="shared" si="6"/>
        <v>434447.61716667004</v>
      </c>
      <c r="F49" s="10">
        <f t="shared" si="7"/>
        <v>15069580</v>
      </c>
      <c r="G49" s="6">
        <f>'151019'!D43</f>
        <v>15661222.494966671</v>
      </c>
      <c r="H49" s="6">
        <f t="shared" si="8"/>
        <v>591642.49496667087</v>
      </c>
    </row>
    <row r="50" spans="1:8" x14ac:dyDescent="0.25">
      <c r="A50" s="4" t="s">
        <v>16</v>
      </c>
      <c r="B50" s="6">
        <v>11761571</v>
      </c>
      <c r="C50" s="6">
        <f>'151019'!C54</f>
        <v>11891482.650543869</v>
      </c>
      <c r="D50" s="6">
        <f t="shared" si="6"/>
        <v>129911.65054386854</v>
      </c>
      <c r="F50" s="10">
        <f t="shared" si="7"/>
        <v>11761571</v>
      </c>
      <c r="G50" s="6">
        <f>'151019'!D54</f>
        <v>11958158.051179931</v>
      </c>
      <c r="H50" s="6">
        <f t="shared" si="8"/>
        <v>196587.05117993057</v>
      </c>
    </row>
    <row r="51" spans="1:8" x14ac:dyDescent="0.25">
      <c r="A51" s="4" t="s">
        <v>14</v>
      </c>
      <c r="B51" s="6">
        <v>1075185</v>
      </c>
      <c r="C51" s="6">
        <f>'151019'!C52</f>
        <v>1088331.4369999999</v>
      </c>
      <c r="D51" s="6">
        <f t="shared" si="6"/>
        <v>13146.436999999918</v>
      </c>
      <c r="F51" s="10">
        <f t="shared" si="7"/>
        <v>1075185</v>
      </c>
      <c r="G51" s="6">
        <f>'151019'!D52</f>
        <v>1095570.6158</v>
      </c>
      <c r="H51" s="6">
        <f t="shared" si="8"/>
        <v>20385.615800000029</v>
      </c>
    </row>
    <row r="52" spans="1:8" x14ac:dyDescent="0.25">
      <c r="A52" s="4" t="s">
        <v>13</v>
      </c>
      <c r="B52" s="6">
        <v>3072008</v>
      </c>
      <c r="C52" s="6">
        <f>'151019'!C51</f>
        <v>3016622.227</v>
      </c>
      <c r="D52" s="6">
        <f t="shared" si="6"/>
        <v>-55385.773000000045</v>
      </c>
      <c r="F52" s="10">
        <f t="shared" si="7"/>
        <v>3072008</v>
      </c>
      <c r="G52" s="6">
        <f>'151019'!D51</f>
        <v>3072024.5788000003</v>
      </c>
      <c r="H52" s="6">
        <f t="shared" si="8"/>
        <v>16.57880000025034</v>
      </c>
    </row>
    <row r="53" spans="1:8" x14ac:dyDescent="0.25">
      <c r="A53" s="4" t="s">
        <v>15</v>
      </c>
      <c r="B53" s="6">
        <v>5276588</v>
      </c>
      <c r="C53" s="6">
        <f>'151019'!C53</f>
        <v>5333424.4518333292</v>
      </c>
      <c r="D53" s="6">
        <f t="shared" si="6"/>
        <v>56836.451833329163</v>
      </c>
      <c r="F53" s="10">
        <f t="shared" si="7"/>
        <v>5276588</v>
      </c>
      <c r="G53" s="6">
        <f>'151019'!D53</f>
        <v>5371821.4778333306</v>
      </c>
      <c r="H53" s="6">
        <f t="shared" si="8"/>
        <v>95233.477833330631</v>
      </c>
    </row>
    <row r="54" spans="1:8" x14ac:dyDescent="0.25">
      <c r="A54" s="4" t="s">
        <v>11</v>
      </c>
      <c r="B54" s="6">
        <v>16299961</v>
      </c>
      <c r="C54" s="6">
        <f>'151019'!C49</f>
        <v>16176740.436683327</v>
      </c>
      <c r="D54" s="6">
        <f t="shared" si="6"/>
        <v>-123220.56331667304</v>
      </c>
      <c r="F54" s="10">
        <f t="shared" si="7"/>
        <v>16299961</v>
      </c>
      <c r="G54" s="6">
        <f>'151019'!D49</f>
        <v>16317242.49082933</v>
      </c>
      <c r="H54" s="6">
        <f t="shared" si="8"/>
        <v>17281.490829329938</v>
      </c>
    </row>
    <row r="55" spans="1:8" x14ac:dyDescent="0.25">
      <c r="A55" s="4" t="s">
        <v>10</v>
      </c>
      <c r="B55" s="6">
        <v>215137258</v>
      </c>
      <c r="C55" s="6">
        <f>'151019'!C48</f>
        <v>216650855.02205855</v>
      </c>
      <c r="D55" s="6">
        <f t="shared" si="6"/>
        <v>1513597.0220585465</v>
      </c>
      <c r="F55" s="10">
        <f t="shared" si="7"/>
        <v>215137258</v>
      </c>
      <c r="G55" s="6">
        <f>'151019'!D48</f>
        <v>220171691.35524997</v>
      </c>
      <c r="H55" s="6">
        <f t="shared" si="8"/>
        <v>5034433.3552499712</v>
      </c>
    </row>
    <row r="56" spans="1:8" x14ac:dyDescent="0.25">
      <c r="B56" s="11">
        <f>SUM(B43:B55)</f>
        <v>388882572</v>
      </c>
      <c r="C56" s="11">
        <f>SUM(C43:C55)</f>
        <v>413727495.9565711</v>
      </c>
      <c r="D56" s="11">
        <f>SUM(D43:D55)</f>
        <v>24844923.956571065</v>
      </c>
      <c r="F56" s="11">
        <f>SUM(F43:F55)</f>
        <v>388882572</v>
      </c>
      <c r="G56" s="11">
        <f>SUM(G43:G55)</f>
        <v>411722308.53953135</v>
      </c>
      <c r="H56" s="11">
        <f>SUM(H43:H55)</f>
        <v>22839736.539531354</v>
      </c>
    </row>
  </sheetData>
  <sortState ref="A2:A14">
    <sortCondition ref="A2:A14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opLeftCell="A28" workbookViewId="0">
      <selection activeCell="B55" sqref="B55"/>
    </sheetView>
  </sheetViews>
  <sheetFormatPr defaultRowHeight="15" x14ac:dyDescent="0.25"/>
  <cols>
    <col min="1" max="1" width="33.85546875" bestFit="1" customWidth="1"/>
    <col min="2" max="4" width="14.7109375" style="1" bestFit="1" customWidth="1"/>
  </cols>
  <sheetData>
    <row r="1" spans="1:4" ht="15" customHeight="1" x14ac:dyDescent="0.25">
      <c r="A1" s="2" t="s">
        <v>0</v>
      </c>
      <c r="B1" s="3" t="s">
        <v>1</v>
      </c>
      <c r="C1" s="3" t="s">
        <v>2</v>
      </c>
      <c r="D1" s="3" t="s">
        <v>3</v>
      </c>
    </row>
    <row r="2" spans="1:4" ht="15" customHeight="1" x14ac:dyDescent="0.25">
      <c r="A2" s="4" t="s">
        <v>4</v>
      </c>
      <c r="B2" s="5">
        <v>18862014</v>
      </c>
      <c r="C2" s="5">
        <v>0</v>
      </c>
      <c r="D2" s="5">
        <v>0</v>
      </c>
    </row>
    <row r="3" spans="1:4" ht="15" customHeight="1" x14ac:dyDescent="0.25">
      <c r="A3" s="4" t="s">
        <v>5</v>
      </c>
      <c r="B3" s="5">
        <v>15862715</v>
      </c>
      <c r="C3" s="5">
        <v>10990323.867263172</v>
      </c>
      <c r="D3" s="5">
        <v>11062627.83446317</v>
      </c>
    </row>
    <row r="4" spans="1:4" ht="15" customHeight="1" x14ac:dyDescent="0.25">
      <c r="A4" s="4" t="s">
        <v>6</v>
      </c>
      <c r="B4" s="5">
        <v>18972104</v>
      </c>
      <c r="C4" s="5">
        <v>17884720.876533329</v>
      </c>
      <c r="D4" s="5">
        <v>17979348.312233333</v>
      </c>
    </row>
    <row r="5" spans="1:4" ht="15" customHeight="1" x14ac:dyDescent="0.25">
      <c r="A5" s="4" t="s">
        <v>7</v>
      </c>
      <c r="B5" s="5">
        <v>9646832</v>
      </c>
      <c r="C5" s="5">
        <v>8935632.0093645006</v>
      </c>
      <c r="D5" s="5">
        <v>8997046.8915925007</v>
      </c>
    </row>
    <row r="6" spans="1:4" ht="15" customHeight="1" x14ac:dyDescent="0.25">
      <c r="A6" s="4" t="s">
        <v>8</v>
      </c>
      <c r="B6" s="5">
        <v>30270897</v>
      </c>
      <c r="C6" s="5">
        <v>28907587.784720015</v>
      </c>
      <c r="D6" s="5">
        <v>29056803.239991993</v>
      </c>
    </row>
    <row r="7" spans="1:4" ht="15" customHeight="1" x14ac:dyDescent="0.25">
      <c r="A7" s="4" t="s">
        <v>9</v>
      </c>
      <c r="B7" s="5">
        <v>57776674</v>
      </c>
      <c r="C7" s="5">
        <v>53687119.349855892</v>
      </c>
      <c r="D7" s="5">
        <v>54129098.480678417</v>
      </c>
    </row>
    <row r="8" spans="1:4" ht="15" customHeight="1" x14ac:dyDescent="0.25">
      <c r="A8" s="4" t="s">
        <v>10</v>
      </c>
      <c r="B8" s="5">
        <v>226460275</v>
      </c>
      <c r="C8" s="5">
        <v>214398807.90660724</v>
      </c>
      <c r="D8" s="5">
        <v>214268749.99159059</v>
      </c>
    </row>
    <row r="9" spans="1:4" ht="15" customHeight="1" x14ac:dyDescent="0.25">
      <c r="A9" s="4" t="s">
        <v>11</v>
      </c>
      <c r="B9" s="5">
        <v>17157853</v>
      </c>
      <c r="C9" s="5">
        <v>16142070.572733082</v>
      </c>
      <c r="D9" s="5">
        <v>16249889.347965833</v>
      </c>
    </row>
    <row r="10" spans="1:4" ht="15" customHeight="1" x14ac:dyDescent="0.25">
      <c r="A10" s="4" t="s">
        <v>12</v>
      </c>
      <c r="B10" s="5">
        <v>13228521</v>
      </c>
      <c r="C10" s="5">
        <v>9630149.1877278294</v>
      </c>
      <c r="D10" s="5">
        <v>9666218.64792783</v>
      </c>
    </row>
    <row r="11" spans="1:4" ht="15" customHeight="1" x14ac:dyDescent="0.25">
      <c r="A11" s="4" t="s">
        <v>13</v>
      </c>
      <c r="B11" s="5">
        <v>3072008</v>
      </c>
      <c r="C11" s="5">
        <v>2969735.7799</v>
      </c>
      <c r="D11" s="5">
        <v>2999843.0397999999</v>
      </c>
    </row>
    <row r="12" spans="1:4" ht="15" customHeight="1" x14ac:dyDescent="0.25">
      <c r="A12" s="4" t="s">
        <v>14</v>
      </c>
      <c r="B12" s="5">
        <v>1075185</v>
      </c>
      <c r="C12" s="5">
        <v>148100</v>
      </c>
      <c r="D12" s="5">
        <v>148100</v>
      </c>
    </row>
    <row r="13" spans="1:4" ht="15" customHeight="1" x14ac:dyDescent="0.25">
      <c r="A13" s="4" t="s">
        <v>15</v>
      </c>
      <c r="B13" s="5">
        <v>5554305</v>
      </c>
      <c r="C13" s="5">
        <v>5126398.1102293329</v>
      </c>
      <c r="D13" s="5">
        <v>5169403.5728293331</v>
      </c>
    </row>
    <row r="14" spans="1:4" ht="15" customHeight="1" x14ac:dyDescent="0.25">
      <c r="A14" s="4" t="s">
        <v>16</v>
      </c>
      <c r="B14" s="5">
        <v>12380601</v>
      </c>
      <c r="C14" s="5">
        <v>12079798.582132734</v>
      </c>
      <c r="D14" s="5">
        <v>12207926.029932734</v>
      </c>
    </row>
    <row r="20" spans="1:4" x14ac:dyDescent="0.25">
      <c r="A20" t="s">
        <v>23</v>
      </c>
    </row>
    <row r="21" spans="1:4" x14ac:dyDescent="0.25">
      <c r="A21" s="12" t="s">
        <v>0</v>
      </c>
      <c r="B21" s="12" t="s">
        <v>1</v>
      </c>
      <c r="C21" s="12" t="s">
        <v>2</v>
      </c>
      <c r="D21" s="12" t="s">
        <v>3</v>
      </c>
    </row>
    <row r="22" spans="1:4" x14ac:dyDescent="0.25">
      <c r="A22" s="13" t="s">
        <v>4</v>
      </c>
      <c r="B22" s="14">
        <v>18862014</v>
      </c>
      <c r="C22" s="14">
        <v>0</v>
      </c>
      <c r="D22" s="14">
        <v>0</v>
      </c>
    </row>
    <row r="23" spans="1:4" x14ac:dyDescent="0.25">
      <c r="A23" s="13" t="s">
        <v>5</v>
      </c>
      <c r="B23" s="14">
        <v>15862715</v>
      </c>
      <c r="C23" s="14">
        <v>15346465.000363171</v>
      </c>
      <c r="D23" s="14">
        <v>15426503.88796317</v>
      </c>
    </row>
    <row r="24" spans="1:4" x14ac:dyDescent="0.25">
      <c r="A24" s="13" t="s">
        <v>6</v>
      </c>
      <c r="B24" s="14">
        <v>18972104</v>
      </c>
      <c r="C24" s="14">
        <v>17872381.45383333</v>
      </c>
      <c r="D24" s="14">
        <v>17982905.971033335</v>
      </c>
    </row>
    <row r="25" spans="1:4" x14ac:dyDescent="0.25">
      <c r="A25" s="13" t="s">
        <v>7</v>
      </c>
      <c r="B25" s="14">
        <v>9646832</v>
      </c>
      <c r="C25" s="14">
        <v>8935631.6760738008</v>
      </c>
      <c r="D25" s="14">
        <v>8824383.5915799998</v>
      </c>
    </row>
    <row r="26" spans="1:4" x14ac:dyDescent="0.25">
      <c r="A26" s="13" t="s">
        <v>8</v>
      </c>
      <c r="B26" s="14">
        <v>30270897</v>
      </c>
      <c r="C26" s="14">
        <v>28911087.784720015</v>
      </c>
      <c r="D26" s="14">
        <v>29061503.239991993</v>
      </c>
    </row>
    <row r="27" spans="1:4" x14ac:dyDescent="0.25">
      <c r="A27" s="13" t="s">
        <v>9</v>
      </c>
      <c r="B27" s="14">
        <v>57776674</v>
      </c>
      <c r="C27" s="14">
        <v>52978537.387174904</v>
      </c>
      <c r="D27" s="14">
        <v>53463953.27671241</v>
      </c>
    </row>
    <row r="28" spans="1:4" x14ac:dyDescent="0.25">
      <c r="A28" s="13" t="s">
        <v>10</v>
      </c>
      <c r="B28" s="14">
        <v>226460275</v>
      </c>
      <c r="C28" s="14">
        <v>215296703.92058626</v>
      </c>
      <c r="D28" s="14">
        <v>217169241.50415316</v>
      </c>
    </row>
    <row r="29" spans="1:4" x14ac:dyDescent="0.25">
      <c r="A29" s="13" t="s">
        <v>11</v>
      </c>
      <c r="B29" s="14">
        <v>17157853</v>
      </c>
      <c r="C29" s="14">
        <v>15941768.44812108</v>
      </c>
      <c r="D29" s="14">
        <v>15973057.608987834</v>
      </c>
    </row>
    <row r="30" spans="1:4" x14ac:dyDescent="0.25">
      <c r="A30" s="13" t="s">
        <v>12</v>
      </c>
      <c r="B30" s="14">
        <v>13228521</v>
      </c>
      <c r="C30" s="14">
        <v>9630149.1877278294</v>
      </c>
      <c r="D30" s="14">
        <v>9666218.64792783</v>
      </c>
    </row>
    <row r="31" spans="1:4" x14ac:dyDescent="0.25">
      <c r="A31" s="13" t="s">
        <v>13</v>
      </c>
      <c r="B31" s="14">
        <v>3072008</v>
      </c>
      <c r="C31" s="14">
        <v>3002589.8703999999</v>
      </c>
      <c r="D31" s="14">
        <v>3058458.7302999999</v>
      </c>
    </row>
    <row r="32" spans="1:4" x14ac:dyDescent="0.25">
      <c r="A32" s="13" t="s">
        <v>14</v>
      </c>
      <c r="B32" s="14">
        <v>1075185</v>
      </c>
      <c r="C32" s="14">
        <v>148100</v>
      </c>
      <c r="D32" s="14">
        <v>148100</v>
      </c>
    </row>
    <row r="33" spans="1:4" x14ac:dyDescent="0.25">
      <c r="A33" s="13" t="s">
        <v>15</v>
      </c>
      <c r="B33" s="14">
        <v>5554305</v>
      </c>
      <c r="C33" s="14">
        <v>5263903.1102293329</v>
      </c>
      <c r="D33" s="14">
        <v>5266908.5728293331</v>
      </c>
    </row>
    <row r="34" spans="1:4" x14ac:dyDescent="0.25">
      <c r="A34" s="13" t="s">
        <v>16</v>
      </c>
      <c r="B34" s="14">
        <v>12380601</v>
      </c>
      <c r="C34" s="14">
        <v>11778083.324802762</v>
      </c>
      <c r="D34" s="14">
        <v>11906092.248865332</v>
      </c>
    </row>
    <row r="40" spans="1:4" x14ac:dyDescent="0.25">
      <c r="A40" t="s">
        <v>22</v>
      </c>
    </row>
    <row r="41" spans="1:4" x14ac:dyDescent="0.25">
      <c r="A41" s="15" t="s">
        <v>0</v>
      </c>
      <c r="B41" s="15" t="s">
        <v>1</v>
      </c>
      <c r="C41" s="15" t="s">
        <v>2</v>
      </c>
      <c r="D41" s="15" t="s">
        <v>3</v>
      </c>
    </row>
    <row r="42" spans="1:4" x14ac:dyDescent="0.25">
      <c r="A42" s="16" t="s">
        <v>4</v>
      </c>
      <c r="B42" s="5">
        <v>18862014</v>
      </c>
      <c r="C42" s="5">
        <v>20770400</v>
      </c>
      <c r="D42" s="5">
        <v>13401600</v>
      </c>
    </row>
    <row r="43" spans="1:4" x14ac:dyDescent="0.25">
      <c r="A43" s="16" t="s">
        <v>5</v>
      </c>
      <c r="B43" s="5">
        <v>15862715</v>
      </c>
      <c r="C43" s="5">
        <v>15504027.61716667</v>
      </c>
      <c r="D43" s="5">
        <v>15661222.494966671</v>
      </c>
    </row>
    <row r="44" spans="1:4" x14ac:dyDescent="0.25">
      <c r="A44" s="16" t="s">
        <v>6</v>
      </c>
      <c r="B44" s="5">
        <v>18972104</v>
      </c>
      <c r="C44" s="5">
        <v>17629384.656533323</v>
      </c>
      <c r="D44" s="5">
        <v>18021596.931219313</v>
      </c>
    </row>
    <row r="45" spans="1:4" x14ac:dyDescent="0.25">
      <c r="A45" s="16" t="s">
        <v>7</v>
      </c>
      <c r="B45" s="5">
        <v>9646832</v>
      </c>
      <c r="C45" s="5">
        <v>9062031.1520370003</v>
      </c>
      <c r="D45" s="5">
        <v>9184900.7138037998</v>
      </c>
    </row>
    <row r="46" spans="1:4" x14ac:dyDescent="0.25">
      <c r="A46" s="16" t="s">
        <v>8</v>
      </c>
      <c r="B46" s="5">
        <v>30270897</v>
      </c>
      <c r="C46" s="5">
        <v>29465926.456787508</v>
      </c>
      <c r="D46" s="5">
        <v>29845935.864977997</v>
      </c>
    </row>
    <row r="47" spans="1:4" x14ac:dyDescent="0.25">
      <c r="A47" s="16" t="s">
        <v>9</v>
      </c>
      <c r="B47" s="5">
        <v>57776674</v>
      </c>
      <c r="C47" s="5">
        <v>53759803.859594166</v>
      </c>
      <c r="D47" s="5">
        <v>54068675.89453768</v>
      </c>
    </row>
    <row r="48" spans="1:4" x14ac:dyDescent="0.25">
      <c r="A48" s="16" t="s">
        <v>10</v>
      </c>
      <c r="B48" s="5">
        <v>226460275</v>
      </c>
      <c r="C48" s="5">
        <v>216650855.02205855</v>
      </c>
      <c r="D48" s="5">
        <v>220171691.35524997</v>
      </c>
    </row>
    <row r="49" spans="1:4" x14ac:dyDescent="0.25">
      <c r="A49" s="16" t="s">
        <v>11</v>
      </c>
      <c r="B49" s="5">
        <v>17157853</v>
      </c>
      <c r="C49" s="5">
        <v>16176740.436683327</v>
      </c>
      <c r="D49" s="5">
        <v>16317242.49082933</v>
      </c>
    </row>
    <row r="50" spans="1:4" x14ac:dyDescent="0.25">
      <c r="A50" s="16" t="s">
        <v>12</v>
      </c>
      <c r="B50" s="5">
        <v>13228521</v>
      </c>
      <c r="C50" s="5">
        <v>13378465.98933333</v>
      </c>
      <c r="D50" s="5">
        <v>13551868.07033333</v>
      </c>
    </row>
    <row r="51" spans="1:4" x14ac:dyDescent="0.25">
      <c r="A51" s="16" t="s">
        <v>13</v>
      </c>
      <c r="B51" s="5">
        <v>3072008</v>
      </c>
      <c r="C51" s="5">
        <v>3016622.227</v>
      </c>
      <c r="D51" s="5">
        <v>3072024.5788000003</v>
      </c>
    </row>
    <row r="52" spans="1:4" x14ac:dyDescent="0.25">
      <c r="A52" s="16" t="s">
        <v>14</v>
      </c>
      <c r="B52" s="5">
        <v>1075185</v>
      </c>
      <c r="C52" s="5">
        <v>1088331.4369999999</v>
      </c>
      <c r="D52" s="5">
        <v>1095570.6158</v>
      </c>
    </row>
    <row r="53" spans="1:4" x14ac:dyDescent="0.25">
      <c r="A53" s="16" t="s">
        <v>15</v>
      </c>
      <c r="B53" s="5">
        <v>5554305</v>
      </c>
      <c r="C53" s="5">
        <v>5333424.4518333292</v>
      </c>
      <c r="D53" s="5">
        <v>5371821.4778333306</v>
      </c>
    </row>
    <row r="54" spans="1:4" x14ac:dyDescent="0.25">
      <c r="A54" s="16" t="s">
        <v>16</v>
      </c>
      <c r="B54" s="5">
        <v>12380601</v>
      </c>
      <c r="C54" s="5">
        <v>11891482.650543869</v>
      </c>
      <c r="D54" s="5">
        <v>11958158.051179931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C2CB6B7CF22E429A21C2D8807DCE64" ma:contentTypeVersion="2" ma:contentTypeDescription="Create a new document." ma:contentTypeScope="" ma:versionID="b8b5c91a70c2d4d7d419172275826a16">
  <xsd:schema xmlns:xsd="http://www.w3.org/2001/XMLSchema" xmlns:xs="http://www.w3.org/2001/XMLSchema" xmlns:p="http://schemas.microsoft.com/office/2006/metadata/properties" xmlns:ns2="647b500e-2e54-493e-9891-abb9c0422344" targetNamespace="http://schemas.microsoft.com/office/2006/metadata/properties" ma:root="true" ma:fieldsID="bc4bcd44227087410dd02ed270b21ef1" ns2:_="">
    <xsd:import namespace="647b500e-2e54-493e-9891-abb9c0422344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b500e-2e54-493e-9891-abb9c0422344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ma:displayName="Section" ma:default="Budget 17_18 test" ma:format="RadioButtons" ma:internalName="Section">
      <xsd:simpleType>
        <xsd:restriction base="dms:Choice">
          <xsd:enumeration value="Budget 17_18 test"/>
          <xsd:enumeration value="Budget Docs"/>
          <xsd:enumeration value="Budget Docs\GDR"/>
          <xsd:enumeration value="Budget_Notes"/>
          <xsd:enumeration value="Budgeting Reports"/>
          <xsd:enumeration value="Capacity Charge CY2017"/>
          <xsd:enumeration value="CIP"/>
          <xsd:enumeration value="Communications"/>
          <xsd:enumeration value="Extracts"/>
          <xsd:enumeration value="Feb Letter"/>
          <xsd:enumeration value="Budget Docs"/>
          <xsd:enumeration value="Budget Docs\CFO"/>
          <xsd:enumeration value="Budget Docs\ES"/>
          <xsd:enumeration value="Budget Docs\IT"/>
          <xsd:enumeration value="Budget Docs\Labor"/>
          <xsd:enumeration value="Budget Docs\OPS"/>
          <xsd:enumeration value="Budget Docs\Presentations"/>
          <xsd:enumeration value="Budget Docs\WRM"/>
          <xsd:enumeration value="Misc Budget Files"/>
          <xsd:enumeration value="Misc Forecast Files"/>
          <xsd:enumeration value="Models"/>
          <xsd:enumeration value="New Budget Document"/>
          <xsd:enumeration value="Proposed"/>
          <xsd:enumeration value="Proposed\PAB2018 - Working Files"/>
          <xsd:enumeration value="Public Hearing"/>
          <xsd:enumeration value="RTS FY 2017"/>
          <xsd:enumeration value="GDR Data"/>
          <xsd:enumeration value="GDR Data\CFO"/>
          <xsd:enumeration value="GDR Data\ES"/>
          <xsd:enumeration value="GDR Data\IT"/>
          <xsd:enumeration value="GDR Data\Labor"/>
          <xsd:enumeration value="GDR Data\OPS"/>
          <xsd:enumeration value="GDR Data\Presentations"/>
          <xsd:enumeration value="GDR Data\WRM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647b500e-2e54-493e-9891-abb9c0422344">Misc Budget Files</Section>
    <ParentListItemID xmlns="647b500e-2e54-493e-9891-abb9c0422344" xsi:nil="true"/>
  </documentManagement>
</p:properties>
</file>

<file path=customXml/itemProps1.xml><?xml version="1.0" encoding="utf-8"?>
<ds:datastoreItem xmlns:ds="http://schemas.openxmlformats.org/officeDocument/2006/customXml" ds:itemID="{367672A3-50EF-4DCA-9996-9BFAA237F866}"/>
</file>

<file path=customXml/itemProps2.xml><?xml version="1.0" encoding="utf-8"?>
<ds:datastoreItem xmlns:ds="http://schemas.openxmlformats.org/officeDocument/2006/customXml" ds:itemID="{D305843C-85B4-4DF3-9032-24CB6C0ED7D3}"/>
</file>

<file path=customXml/itemProps3.xml><?xml version="1.0" encoding="utf-8"?>
<ds:datastoreItem xmlns:ds="http://schemas.openxmlformats.org/officeDocument/2006/customXml" ds:itemID="{5760EC82-8EEB-427D-8CF2-86E9896249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Status</vt:lpstr>
      <vt:lpstr>151019</vt:lpstr>
      <vt:lpstr>Sheet3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Status</dc:title>
  <dc:creator>Buening,David E</dc:creator>
  <cp:lastModifiedBy>Buening,David E</cp:lastModifiedBy>
  <dcterms:created xsi:type="dcterms:W3CDTF">2015-10-19T14:30:33Z</dcterms:created>
  <dcterms:modified xsi:type="dcterms:W3CDTF">2015-11-10T15:04:52Z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0x01010071C2CB6B7CF22E429A21C2D8807DCE64</vt:lpwstr>
  </property>
</Properties>
</file>