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17" i="1" l="1"/>
  <c r="I15" i="1"/>
  <c r="H15" i="1"/>
  <c r="I26" i="1" l="1"/>
  <c r="I25" i="1"/>
  <c r="I24" i="1"/>
  <c r="I23" i="1"/>
  <c r="I22" i="1"/>
  <c r="I21" i="1"/>
  <c r="I20" i="1"/>
  <c r="I19" i="1"/>
  <c r="I18" i="1"/>
  <c r="I17" i="1"/>
  <c r="I16" i="1"/>
  <c r="F45" i="1" l="1"/>
  <c r="I43" i="1"/>
  <c r="I45" i="1" s="1"/>
  <c r="I40" i="1"/>
  <c r="I33" i="1"/>
  <c r="I31" i="1"/>
  <c r="I39" i="1"/>
  <c r="I42" i="1"/>
  <c r="I41" i="1"/>
  <c r="I38" i="1"/>
  <c r="I37" i="1"/>
  <c r="I36" i="1"/>
  <c r="I35" i="1"/>
  <c r="I34" i="1"/>
  <c r="I32" i="1"/>
  <c r="H45" i="1"/>
  <c r="I28" i="1" l="1"/>
</calcChain>
</file>

<file path=xl/sharedStrings.xml><?xml version="1.0" encoding="utf-8"?>
<sst xmlns="http://schemas.openxmlformats.org/spreadsheetml/2006/main" count="135" uniqueCount="60">
  <si>
    <t>FY</t>
  </si>
  <si>
    <t>PCN</t>
  </si>
  <si>
    <t>Job Class</t>
  </si>
  <si>
    <t>Empl_No</t>
  </si>
  <si>
    <t>Employee</t>
  </si>
  <si>
    <t>Salary</t>
  </si>
  <si>
    <t>RATE</t>
  </si>
  <si>
    <t>RATE CHANGE</t>
  </si>
  <si>
    <t>Org</t>
  </si>
  <si>
    <t>Proposed</t>
  </si>
  <si>
    <t>0734</t>
  </si>
  <si>
    <t>YA05 Sr Admin Analyst</t>
  </si>
  <si>
    <t>Cooper,Michael J</t>
  </si>
  <si>
    <t>01036</t>
  </si>
  <si>
    <t>1039</t>
  </si>
  <si>
    <t>YA04 Admin Analyst</t>
  </si>
  <si>
    <t>Dominguez,Irene M</t>
  </si>
  <si>
    <t>1331</t>
  </si>
  <si>
    <t>Bannerman,Harry</t>
  </si>
  <si>
    <t>1951</t>
  </si>
  <si>
    <t>UA10 Mailroom Assistant III</t>
  </si>
  <si>
    <t>Maddox,Virginia K</t>
  </si>
  <si>
    <t>3784</t>
  </si>
  <si>
    <t>Wright,Kenneth P</t>
  </si>
  <si>
    <t>3785</t>
  </si>
  <si>
    <t>Avella,Eliu J</t>
  </si>
  <si>
    <t>9704</t>
  </si>
  <si>
    <t>Z06J Team Manager III</t>
  </si>
  <si>
    <t>NA</t>
  </si>
  <si>
    <t>01105</t>
  </si>
  <si>
    <t>01263</t>
  </si>
  <si>
    <t>01104</t>
  </si>
  <si>
    <t>Project w_Name</t>
  </si>
  <si>
    <t>OrgCode</t>
  </si>
  <si>
    <t>Account</t>
  </si>
  <si>
    <t>Proposed_Plus1</t>
  </si>
  <si>
    <t>Routine O&amp;M</t>
  </si>
  <si>
    <t>4200005</t>
  </si>
  <si>
    <t>4200010</t>
  </si>
  <si>
    <t>4200095</t>
  </si>
  <si>
    <t>43000</t>
  </si>
  <si>
    <t>4300058</t>
  </si>
  <si>
    <t>4300062</t>
  </si>
  <si>
    <t>4300076</t>
  </si>
  <si>
    <t>43100</t>
  </si>
  <si>
    <t>4430060</t>
  </si>
  <si>
    <t>44400</t>
  </si>
  <si>
    <t>4440090</t>
  </si>
  <si>
    <t>45500</t>
  </si>
  <si>
    <t>45600</t>
  </si>
  <si>
    <t>00981</t>
  </si>
  <si>
    <t>4230072</t>
  </si>
  <si>
    <t>4300057</t>
  </si>
  <si>
    <t>44200</t>
  </si>
  <si>
    <t>4430010</t>
  </si>
  <si>
    <t>45100</t>
  </si>
  <si>
    <t>45200</t>
  </si>
  <si>
    <t>45400</t>
  </si>
  <si>
    <t>Prop Rev</t>
  </si>
  <si>
    <t>Prop 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</si>
</sst>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;\(#,##0\)"/>
    <numFmt numFmtId="165" formatCode="* #,##0.00;* \(#,##0.00\);* \-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5" fillId="0" borderId="0"/>
  </cellStyleXfs>
  <cellXfs count="14">
    <xf numFmtId="0" fontId="0" fillId="0" borderId="0" xfId="0"/>
    <xf numFmtId="0" fontId="2" fillId="2" borderId="0" xfId="2" applyFont="1" applyFill="1" applyBorder="1" applyAlignment="1">
      <alignment horizontal="center"/>
    </xf>
    <xf numFmtId="0" fontId="2" fillId="0" borderId="0" xfId="2" applyFont="1" applyFill="1" applyBorder="1" applyAlignment="1">
      <alignment wrapText="1"/>
    </xf>
    <xf numFmtId="164" fontId="2" fillId="0" borderId="0" xfId="2" applyNumberFormat="1" applyFont="1" applyFill="1" applyBorder="1" applyAlignment="1">
      <alignment horizontal="right" wrapText="1"/>
    </xf>
    <xf numFmtId="4" fontId="2" fillId="0" borderId="0" xfId="2" applyNumberFormat="1" applyFont="1" applyFill="1" applyBorder="1" applyAlignment="1">
      <alignment horizontal="right" wrapText="1"/>
    </xf>
    <xf numFmtId="49" fontId="0" fillId="0" borderId="0" xfId="0" applyNumberFormat="1"/>
    <xf numFmtId="0" fontId="4" fillId="2" borderId="0" xfId="3" applyFont="1" applyFill="1" applyBorder="1" applyAlignment="1">
      <alignment horizontal="center"/>
    </xf>
    <xf numFmtId="0" fontId="4" fillId="0" borderId="0" xfId="3" applyFont="1" applyFill="1" applyBorder="1" applyAlignment="1">
      <alignment wrapText="1"/>
    </xf>
    <xf numFmtId="165" fontId="4" fillId="0" borderId="0" xfId="3" applyNumberFormat="1" applyFont="1" applyFill="1" applyBorder="1" applyAlignment="1">
      <alignment horizontal="right" wrapText="1"/>
    </xf>
    <xf numFmtId="43" fontId="0" fillId="0" borderId="0" xfId="1" applyFont="1"/>
    <xf numFmtId="0" fontId="0" fillId="0" borderId="0" xfId="0" applyBorder="1"/>
    <xf numFmtId="43" fontId="0" fillId="0" borderId="0" xfId="0" applyNumberFormat="1"/>
    <xf numFmtId="43" fontId="0" fillId="3" borderId="0" xfId="1" applyFont="1" applyFill="1" applyAlignment="1">
      <alignment horizontal="center"/>
    </xf>
    <xf numFmtId="0" fontId="2" fillId="4" borderId="0" xfId="2" applyFont="1" applyFill="1" applyBorder="1" applyAlignment="1">
      <alignment wrapText="1"/>
    </xf>
  </cellXfs>
  <cellStyles count="4">
    <cellStyle name="Comma" xfId="1" builtinId="3"/>
    <cellStyle name="Normal" xfId="0" builtinId="0"/>
    <cellStyle name="Normal_Sheet1" xfId="2"/>
    <cellStyle name="Normal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tabSelected="1" zoomScale="70" zoomScaleNormal="70" workbookViewId="0">
      <selection activeCell="M11" sqref="M11"/>
    </sheetView>
  </sheetViews>
  <sheetFormatPr defaultRowHeight="15" x14ac:dyDescent="0.25"/>
  <cols>
    <col min="3" max="3" width="25.7109375" bestFit="1" customWidth="1"/>
    <col min="5" max="5" width="22.140625" customWidth="1"/>
    <col min="6" max="6" width="11.7109375" bestFit="1" customWidth="1"/>
    <col min="7" max="7" width="15.28515625" bestFit="1" customWidth="1"/>
    <col min="8" max="8" width="12.28515625" bestFit="1" customWidth="1"/>
    <col min="9" max="9" width="13.28515625" bestFit="1" customWidth="1"/>
    <col min="10" max="10" width="11.5703125" bestFit="1" customWidth="1"/>
    <col min="12" max="12" width="9.140625" style="5"/>
  </cols>
  <sheetData>
    <row r="1" spans="1:11" ht="1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5"/>
    </row>
    <row r="2" spans="1:11" ht="15" customHeight="1" x14ac:dyDescent="0.25">
      <c r="A2" s="2" t="s">
        <v>9</v>
      </c>
      <c r="B2" s="2" t="s">
        <v>10</v>
      </c>
      <c r="C2" s="2" t="s">
        <v>11</v>
      </c>
      <c r="D2" s="13"/>
      <c r="E2" s="13" t="s">
        <v>12</v>
      </c>
      <c r="F2" s="3">
        <v>110975.10361599999</v>
      </c>
      <c r="G2" s="4">
        <v>53.353415200000001</v>
      </c>
      <c r="H2" s="4">
        <v>0</v>
      </c>
      <c r="I2" s="2" t="s">
        <v>13</v>
      </c>
      <c r="J2" s="5"/>
    </row>
    <row r="3" spans="1:11" ht="15" customHeight="1" x14ac:dyDescent="0.25">
      <c r="A3" s="2" t="s">
        <v>9</v>
      </c>
      <c r="B3" s="2" t="s">
        <v>14</v>
      </c>
      <c r="C3" s="2" t="s">
        <v>15</v>
      </c>
      <c r="D3" s="13"/>
      <c r="E3" s="13" t="s">
        <v>16</v>
      </c>
      <c r="F3" s="3">
        <v>96877.569151999996</v>
      </c>
      <c r="G3" s="4">
        <v>46.575754400000001</v>
      </c>
      <c r="H3" s="4">
        <v>0</v>
      </c>
      <c r="I3" s="2" t="s">
        <v>13</v>
      </c>
      <c r="J3" s="5"/>
    </row>
    <row r="4" spans="1:11" ht="15" customHeight="1" x14ac:dyDescent="0.25">
      <c r="A4" s="2" t="s">
        <v>9</v>
      </c>
      <c r="B4" s="2" t="s">
        <v>17</v>
      </c>
      <c r="C4" s="2" t="s">
        <v>11</v>
      </c>
      <c r="D4" s="13"/>
      <c r="E4" s="13" t="s">
        <v>18</v>
      </c>
      <c r="F4" s="3">
        <v>110975.10361599999</v>
      </c>
      <c r="G4" s="4">
        <v>53.353415200000001</v>
      </c>
      <c r="H4" s="4">
        <v>0</v>
      </c>
      <c r="I4" s="2" t="s">
        <v>13</v>
      </c>
      <c r="J4" s="5" t="s">
        <v>29</v>
      </c>
    </row>
    <row r="5" spans="1:11" ht="15" customHeight="1" x14ac:dyDescent="0.25">
      <c r="A5" s="2" t="s">
        <v>9</v>
      </c>
      <c r="B5" s="2" t="s">
        <v>19</v>
      </c>
      <c r="C5" s="2" t="s">
        <v>20</v>
      </c>
      <c r="D5" s="13"/>
      <c r="E5" s="13" t="s">
        <v>21</v>
      </c>
      <c r="F5" s="3">
        <v>59183.856575999998</v>
      </c>
      <c r="G5" s="4">
        <v>28.453777200000001</v>
      </c>
      <c r="H5" s="4">
        <v>0</v>
      </c>
      <c r="I5" s="2" t="s">
        <v>13</v>
      </c>
      <c r="J5" s="5" t="s">
        <v>31</v>
      </c>
    </row>
    <row r="6" spans="1:11" ht="15" customHeight="1" x14ac:dyDescent="0.25">
      <c r="A6" s="2" t="s">
        <v>9</v>
      </c>
      <c r="B6" s="2" t="s">
        <v>22</v>
      </c>
      <c r="C6" s="2" t="s">
        <v>20</v>
      </c>
      <c r="D6" s="13"/>
      <c r="E6" s="13" t="s">
        <v>23</v>
      </c>
      <c r="F6" s="3">
        <v>59183.856575999998</v>
      </c>
      <c r="G6" s="4">
        <v>28.453777200000001</v>
      </c>
      <c r="H6" s="4">
        <v>0</v>
      </c>
      <c r="I6" s="2" t="s">
        <v>13</v>
      </c>
      <c r="J6" s="5" t="s">
        <v>30</v>
      </c>
    </row>
    <row r="7" spans="1:11" ht="15" customHeight="1" x14ac:dyDescent="0.25">
      <c r="A7" s="2" t="s">
        <v>9</v>
      </c>
      <c r="B7" s="2" t="s">
        <v>24</v>
      </c>
      <c r="C7" s="2" t="s">
        <v>20</v>
      </c>
      <c r="D7" s="13"/>
      <c r="E7" s="13" t="s">
        <v>25</v>
      </c>
      <c r="F7" s="3">
        <v>59183.856575999998</v>
      </c>
      <c r="G7" s="4">
        <v>28.453777200000001</v>
      </c>
      <c r="H7" s="4">
        <v>0</v>
      </c>
      <c r="I7" s="2" t="s">
        <v>13</v>
      </c>
      <c r="J7" s="5" t="s">
        <v>31</v>
      </c>
    </row>
    <row r="8" spans="1:11" ht="15" customHeight="1" x14ac:dyDescent="0.25">
      <c r="A8" s="2" t="s">
        <v>9</v>
      </c>
      <c r="B8" s="2" t="s">
        <v>26</v>
      </c>
      <c r="C8" s="2" t="s">
        <v>27</v>
      </c>
      <c r="D8" s="13"/>
      <c r="E8" s="13" t="s">
        <v>28</v>
      </c>
      <c r="F8" s="3">
        <v>126791.8496</v>
      </c>
      <c r="G8" s="4">
        <v>60.957619999999999</v>
      </c>
      <c r="H8" s="4">
        <v>0</v>
      </c>
      <c r="I8" s="2" t="s">
        <v>13</v>
      </c>
      <c r="J8" s="5"/>
    </row>
    <row r="13" spans="1:11" x14ac:dyDescent="0.25">
      <c r="H13" s="9"/>
      <c r="I13" s="9"/>
      <c r="J13" s="9"/>
      <c r="K13" s="9"/>
    </row>
    <row r="14" spans="1:11" x14ac:dyDescent="0.25">
      <c r="C14" s="6" t="s">
        <v>32</v>
      </c>
      <c r="D14" s="6" t="s">
        <v>33</v>
      </c>
      <c r="E14" s="6" t="s">
        <v>34</v>
      </c>
      <c r="F14" s="6" t="s">
        <v>9</v>
      </c>
      <c r="G14" s="6" t="s">
        <v>35</v>
      </c>
      <c r="H14" s="12" t="s">
        <v>59</v>
      </c>
      <c r="I14" s="12" t="s">
        <v>58</v>
      </c>
      <c r="J14" s="9"/>
      <c r="K14" s="9"/>
    </row>
    <row r="15" spans="1:11" x14ac:dyDescent="0.25">
      <c r="C15" s="7" t="s">
        <v>36</v>
      </c>
      <c r="D15" s="7" t="s">
        <v>13</v>
      </c>
      <c r="E15" s="7" t="s">
        <v>37</v>
      </c>
      <c r="F15" s="8">
        <v>601360.01500000001</v>
      </c>
      <c r="G15" s="8">
        <v>608182.56499999994</v>
      </c>
      <c r="H15" s="9">
        <f>-((F4+F5+F6+F7)*(1-0.035))</f>
        <v>-278428.23977695999</v>
      </c>
      <c r="I15" s="9">
        <f>F15+H15</f>
        <v>322931.77522304002</v>
      </c>
      <c r="J15" s="9"/>
      <c r="K15" s="9"/>
    </row>
    <row r="16" spans="1:11" x14ac:dyDescent="0.25">
      <c r="C16" s="7" t="s">
        <v>36</v>
      </c>
      <c r="D16" s="7" t="s">
        <v>13</v>
      </c>
      <c r="E16" s="7" t="s">
        <v>38</v>
      </c>
      <c r="F16" s="8">
        <v>2000</v>
      </c>
      <c r="G16" s="8">
        <v>2000</v>
      </c>
      <c r="H16" s="9">
        <v>-500</v>
      </c>
      <c r="I16" s="9">
        <f>F16+H16</f>
        <v>1500</v>
      </c>
      <c r="J16" s="9"/>
      <c r="K16" s="9"/>
    </row>
    <row r="17" spans="3:11" x14ac:dyDescent="0.25">
      <c r="C17" s="7" t="s">
        <v>36</v>
      </c>
      <c r="D17" s="7" t="s">
        <v>13</v>
      </c>
      <c r="E17" s="7" t="s">
        <v>39</v>
      </c>
      <c r="F17" s="8">
        <v>368064.827827167</v>
      </c>
      <c r="G17" s="8">
        <v>388115.34342273301</v>
      </c>
      <c r="H17" s="9">
        <f>(H15*0.6107)+(H16*0.6107/1.5)</f>
        <v>-170239.69269845614</v>
      </c>
      <c r="I17" s="9">
        <f t="shared" ref="I17:I26" si="0">F17+H17</f>
        <v>197825.13512871086</v>
      </c>
      <c r="J17" s="9"/>
      <c r="K17" s="9"/>
    </row>
    <row r="18" spans="3:11" x14ac:dyDescent="0.25">
      <c r="C18" s="7" t="s">
        <v>36</v>
      </c>
      <c r="D18" s="7" t="s">
        <v>13</v>
      </c>
      <c r="E18" s="7" t="s">
        <v>40</v>
      </c>
      <c r="F18" s="8">
        <v>76500</v>
      </c>
      <c r="G18" s="8">
        <v>76500</v>
      </c>
      <c r="H18" s="9">
        <v>-4500</v>
      </c>
      <c r="I18" s="9">
        <f t="shared" si="0"/>
        <v>72000</v>
      </c>
      <c r="J18" s="9"/>
      <c r="K18" s="9"/>
    </row>
    <row r="19" spans="3:11" x14ac:dyDescent="0.25">
      <c r="C19" s="7" t="s">
        <v>36</v>
      </c>
      <c r="D19" s="7" t="s">
        <v>13</v>
      </c>
      <c r="E19" s="7" t="s">
        <v>41</v>
      </c>
      <c r="F19" s="8">
        <v>500</v>
      </c>
      <c r="G19" s="8">
        <v>500</v>
      </c>
      <c r="H19" s="9"/>
      <c r="I19" s="9">
        <f t="shared" si="0"/>
        <v>500</v>
      </c>
      <c r="J19" s="9"/>
      <c r="K19" s="9"/>
    </row>
    <row r="20" spans="3:11" x14ac:dyDescent="0.25">
      <c r="C20" s="7" t="s">
        <v>36</v>
      </c>
      <c r="D20" s="7" t="s">
        <v>13</v>
      </c>
      <c r="E20" s="7" t="s">
        <v>42</v>
      </c>
      <c r="F20" s="8">
        <v>6500</v>
      </c>
      <c r="G20" s="8">
        <v>6500</v>
      </c>
      <c r="H20" s="9"/>
      <c r="I20" s="9">
        <f t="shared" si="0"/>
        <v>6500</v>
      </c>
      <c r="J20" s="9"/>
      <c r="K20" s="9"/>
    </row>
    <row r="21" spans="3:11" x14ac:dyDescent="0.25">
      <c r="C21" s="7" t="s">
        <v>36</v>
      </c>
      <c r="D21" s="7" t="s">
        <v>13</v>
      </c>
      <c r="E21" s="7" t="s">
        <v>43</v>
      </c>
      <c r="F21" s="8">
        <v>69700</v>
      </c>
      <c r="G21" s="8">
        <v>69700</v>
      </c>
      <c r="H21" s="9"/>
      <c r="I21" s="9">
        <f t="shared" si="0"/>
        <v>69700</v>
      </c>
      <c r="J21" s="9"/>
      <c r="K21" s="9"/>
    </row>
    <row r="22" spans="3:11" x14ac:dyDescent="0.25">
      <c r="C22" s="7" t="s">
        <v>36</v>
      </c>
      <c r="D22" s="7" t="s">
        <v>13</v>
      </c>
      <c r="E22" s="7" t="s">
        <v>44</v>
      </c>
      <c r="F22" s="8">
        <v>33500</v>
      </c>
      <c r="G22" s="8">
        <v>33500</v>
      </c>
      <c r="H22" s="9"/>
      <c r="I22" s="9">
        <f t="shared" si="0"/>
        <v>33500</v>
      </c>
      <c r="J22" s="9"/>
      <c r="K22" s="9"/>
    </row>
    <row r="23" spans="3:11" x14ac:dyDescent="0.25">
      <c r="C23" s="7" t="s">
        <v>36</v>
      </c>
      <c r="D23" s="7" t="s">
        <v>13</v>
      </c>
      <c r="E23" s="7" t="s">
        <v>45</v>
      </c>
      <c r="F23" s="8">
        <v>87900</v>
      </c>
      <c r="G23" s="8">
        <v>87900</v>
      </c>
      <c r="H23" s="9">
        <v>-87900</v>
      </c>
      <c r="I23" s="9">
        <f t="shared" si="0"/>
        <v>0</v>
      </c>
      <c r="J23" s="9"/>
      <c r="K23" s="9"/>
    </row>
    <row r="24" spans="3:11" x14ac:dyDescent="0.25">
      <c r="C24" s="7" t="s">
        <v>36</v>
      </c>
      <c r="D24" s="7" t="s">
        <v>13</v>
      </c>
      <c r="E24" s="7" t="s">
        <v>46</v>
      </c>
      <c r="F24" s="8">
        <v>23000</v>
      </c>
      <c r="G24" s="8">
        <v>23000</v>
      </c>
      <c r="H24" s="9">
        <v>-23000</v>
      </c>
      <c r="I24" s="9">
        <f t="shared" si="0"/>
        <v>0</v>
      </c>
      <c r="J24" s="9"/>
      <c r="K24" s="9"/>
    </row>
    <row r="25" spans="3:11" x14ac:dyDescent="0.25">
      <c r="C25" s="7" t="s">
        <v>36</v>
      </c>
      <c r="D25" s="7" t="s">
        <v>13</v>
      </c>
      <c r="E25" s="7" t="s">
        <v>47</v>
      </c>
      <c r="F25" s="8">
        <v>3000</v>
      </c>
      <c r="G25" s="8">
        <v>3000</v>
      </c>
      <c r="H25" s="9">
        <v>-3000</v>
      </c>
      <c r="I25" s="9">
        <f t="shared" si="0"/>
        <v>0</v>
      </c>
      <c r="J25" s="9"/>
      <c r="K25" s="9"/>
    </row>
    <row r="26" spans="3:11" x14ac:dyDescent="0.25">
      <c r="C26" s="7" t="s">
        <v>36</v>
      </c>
      <c r="D26" s="7" t="s">
        <v>13</v>
      </c>
      <c r="E26" s="7" t="s">
        <v>48</v>
      </c>
      <c r="F26" s="8">
        <v>1047600</v>
      </c>
      <c r="G26" s="8">
        <v>1088900</v>
      </c>
      <c r="H26" s="9"/>
      <c r="I26" s="9">
        <f t="shared" si="0"/>
        <v>1047600</v>
      </c>
      <c r="J26" s="9"/>
      <c r="K26" s="9"/>
    </row>
    <row r="27" spans="3:11" x14ac:dyDescent="0.25">
      <c r="H27" s="9"/>
      <c r="I27" s="9"/>
      <c r="J27" s="9"/>
      <c r="K27" s="9"/>
    </row>
    <row r="28" spans="3:11" x14ac:dyDescent="0.25">
      <c r="H28" s="9"/>
      <c r="I28" s="9">
        <f>SUM(I15:I27)</f>
        <v>1752056.9103517509</v>
      </c>
      <c r="J28" s="9"/>
      <c r="K28" s="9"/>
    </row>
    <row r="29" spans="3:11" x14ac:dyDescent="0.25">
      <c r="H29" s="9"/>
      <c r="I29" s="9"/>
      <c r="J29" s="9"/>
      <c r="K29" s="9"/>
    </row>
    <row r="30" spans="3:11" x14ac:dyDescent="0.25">
      <c r="C30" s="6" t="s">
        <v>32</v>
      </c>
      <c r="D30" s="6" t="s">
        <v>33</v>
      </c>
      <c r="E30" s="6" t="s">
        <v>34</v>
      </c>
      <c r="F30" s="6" t="s">
        <v>9</v>
      </c>
      <c r="G30" s="6" t="s">
        <v>35</v>
      </c>
      <c r="H30" s="9"/>
      <c r="J30" s="9"/>
      <c r="K30" s="9"/>
    </row>
    <row r="31" spans="3:11" x14ac:dyDescent="0.25">
      <c r="C31" s="7" t="s">
        <v>36</v>
      </c>
      <c r="D31" s="7" t="s">
        <v>50</v>
      </c>
      <c r="E31" s="7" t="s">
        <v>37</v>
      </c>
      <c r="F31" s="8">
        <v>264181.29499999998</v>
      </c>
      <c r="G31" s="8">
        <v>264181.29499999998</v>
      </c>
      <c r="H31" s="9"/>
      <c r="I31" s="11">
        <f>F31+H31</f>
        <v>264181.29499999998</v>
      </c>
    </row>
    <row r="32" spans="3:11" x14ac:dyDescent="0.25">
      <c r="C32" s="7" t="s">
        <v>36</v>
      </c>
      <c r="D32" s="7" t="s">
        <v>50</v>
      </c>
      <c r="E32" s="7" t="s">
        <v>38</v>
      </c>
      <c r="F32" s="8">
        <v>2500</v>
      </c>
      <c r="G32" s="8">
        <v>2500</v>
      </c>
      <c r="H32" s="9">
        <v>-2500</v>
      </c>
      <c r="I32" s="11">
        <f>F32+H32</f>
        <v>0</v>
      </c>
    </row>
    <row r="33" spans="3:9" x14ac:dyDescent="0.25">
      <c r="C33" s="7" t="s">
        <v>36</v>
      </c>
      <c r="D33" s="7" t="s">
        <v>50</v>
      </c>
      <c r="E33" s="7" t="s">
        <v>39</v>
      </c>
      <c r="F33" s="8">
        <v>162353.350189833</v>
      </c>
      <c r="G33" s="8">
        <v>169281.34807086701</v>
      </c>
      <c r="H33" s="9"/>
      <c r="I33" s="11">
        <f>F33+H33</f>
        <v>162353.350189833</v>
      </c>
    </row>
    <row r="34" spans="3:9" x14ac:dyDescent="0.25">
      <c r="C34" s="7" t="s">
        <v>36</v>
      </c>
      <c r="D34" s="7" t="s">
        <v>50</v>
      </c>
      <c r="E34" s="7" t="s">
        <v>51</v>
      </c>
      <c r="F34" s="8">
        <v>1200</v>
      </c>
      <c r="G34" s="8">
        <v>1200</v>
      </c>
      <c r="H34" s="9">
        <v>-1200</v>
      </c>
      <c r="I34" s="11">
        <f t="shared" ref="I34:I39" si="1">F34+H34</f>
        <v>0</v>
      </c>
    </row>
    <row r="35" spans="3:9" x14ac:dyDescent="0.25">
      <c r="C35" s="7" t="s">
        <v>36</v>
      </c>
      <c r="D35" s="7" t="s">
        <v>50</v>
      </c>
      <c r="E35" s="7" t="s">
        <v>40</v>
      </c>
      <c r="F35" s="8">
        <v>9000</v>
      </c>
      <c r="G35" s="8">
        <v>9000</v>
      </c>
      <c r="H35" s="9">
        <v>-8000</v>
      </c>
      <c r="I35" s="11">
        <f t="shared" si="1"/>
        <v>1000</v>
      </c>
    </row>
    <row r="36" spans="3:9" x14ac:dyDescent="0.25">
      <c r="C36" s="7" t="s">
        <v>36</v>
      </c>
      <c r="D36" s="7" t="s">
        <v>50</v>
      </c>
      <c r="E36" s="7" t="s">
        <v>52</v>
      </c>
      <c r="F36" s="8">
        <v>600</v>
      </c>
      <c r="G36" s="8">
        <v>600</v>
      </c>
      <c r="H36" s="9">
        <v>-600</v>
      </c>
      <c r="I36" s="11">
        <f t="shared" si="1"/>
        <v>0</v>
      </c>
    </row>
    <row r="37" spans="3:9" x14ac:dyDescent="0.25">
      <c r="C37" s="7" t="s">
        <v>36</v>
      </c>
      <c r="D37" s="7" t="s">
        <v>50</v>
      </c>
      <c r="E37" s="7" t="s">
        <v>44</v>
      </c>
      <c r="F37" s="8">
        <v>1100</v>
      </c>
      <c r="G37" s="8">
        <v>1100</v>
      </c>
      <c r="H37" s="9">
        <v>-1100</v>
      </c>
      <c r="I37" s="11">
        <f t="shared" si="1"/>
        <v>0</v>
      </c>
    </row>
    <row r="38" spans="3:9" x14ac:dyDescent="0.25">
      <c r="C38" s="7" t="s">
        <v>36</v>
      </c>
      <c r="D38" s="7" t="s">
        <v>50</v>
      </c>
      <c r="E38" s="7" t="s">
        <v>53</v>
      </c>
      <c r="F38" s="8">
        <v>200</v>
      </c>
      <c r="G38" s="8">
        <v>200</v>
      </c>
      <c r="H38" s="9">
        <v>-200</v>
      </c>
      <c r="I38" s="11">
        <f t="shared" si="1"/>
        <v>0</v>
      </c>
    </row>
    <row r="39" spans="3:9" x14ac:dyDescent="0.25">
      <c r="C39" s="7" t="s">
        <v>36</v>
      </c>
      <c r="D39" s="7" t="s">
        <v>50</v>
      </c>
      <c r="E39" s="7" t="s">
        <v>54</v>
      </c>
      <c r="F39" s="8">
        <v>100</v>
      </c>
      <c r="G39" s="8">
        <v>100</v>
      </c>
      <c r="H39" s="9">
        <v>-100</v>
      </c>
      <c r="I39" s="11">
        <f t="shared" si="1"/>
        <v>0</v>
      </c>
    </row>
    <row r="40" spans="3:9" x14ac:dyDescent="0.25">
      <c r="C40" s="7" t="s">
        <v>36</v>
      </c>
      <c r="D40" s="7" t="s">
        <v>50</v>
      </c>
      <c r="E40" s="7" t="s">
        <v>55</v>
      </c>
      <c r="F40" s="8">
        <v>100</v>
      </c>
      <c r="G40" s="8">
        <v>100</v>
      </c>
      <c r="H40" s="9"/>
      <c r="I40" s="11">
        <f>F40+H40</f>
        <v>100</v>
      </c>
    </row>
    <row r="41" spans="3:9" x14ac:dyDescent="0.25">
      <c r="C41" s="7" t="s">
        <v>36</v>
      </c>
      <c r="D41" s="7" t="s">
        <v>50</v>
      </c>
      <c r="E41" s="7" t="s">
        <v>56</v>
      </c>
      <c r="F41" s="8">
        <v>700</v>
      </c>
      <c r="G41" s="8">
        <v>700</v>
      </c>
      <c r="H41" s="9">
        <v>-700</v>
      </c>
      <c r="I41" s="11">
        <f t="shared" ref="I41:I42" si="2">F41+H41</f>
        <v>0</v>
      </c>
    </row>
    <row r="42" spans="3:9" x14ac:dyDescent="0.25">
      <c r="C42" s="7" t="s">
        <v>36</v>
      </c>
      <c r="D42" s="7" t="s">
        <v>50</v>
      </c>
      <c r="E42" s="7" t="s">
        <v>57</v>
      </c>
      <c r="F42" s="8">
        <v>4000</v>
      </c>
      <c r="G42" s="8">
        <v>4000</v>
      </c>
      <c r="H42" s="9">
        <v>-4000</v>
      </c>
      <c r="I42" s="11">
        <f t="shared" si="2"/>
        <v>0</v>
      </c>
    </row>
    <row r="43" spans="3:9" x14ac:dyDescent="0.25">
      <c r="C43" s="7" t="s">
        <v>36</v>
      </c>
      <c r="D43" s="7" t="s">
        <v>50</v>
      </c>
      <c r="E43" s="7" t="s">
        <v>49</v>
      </c>
      <c r="F43" s="8">
        <v>200</v>
      </c>
      <c r="G43" s="8">
        <v>200</v>
      </c>
      <c r="H43" s="9">
        <v>-100</v>
      </c>
      <c r="I43" s="11">
        <f>F43+H43</f>
        <v>100</v>
      </c>
    </row>
    <row r="44" spans="3:9" x14ac:dyDescent="0.25">
      <c r="C44" s="10"/>
      <c r="D44" s="10"/>
      <c r="E44" s="10"/>
      <c r="F44" s="10"/>
      <c r="G44" s="10"/>
      <c r="H44" s="9"/>
    </row>
    <row r="45" spans="3:9" x14ac:dyDescent="0.25">
      <c r="C45" s="10"/>
      <c r="D45" s="10"/>
      <c r="E45" s="10"/>
      <c r="F45" s="9">
        <f>SUM(F31:F43)</f>
        <v>446234.64518983301</v>
      </c>
      <c r="G45" s="10"/>
      <c r="H45" s="9">
        <f>SUM(H31:H43)</f>
        <v>-18500</v>
      </c>
      <c r="I45" s="9">
        <f>SUM(I31:I43)</f>
        <v>427734.64518983301</v>
      </c>
    </row>
  </sheetData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C2CB6B7CF22E429A21C2D8807DCE64" ma:contentTypeVersion="2" ma:contentTypeDescription="Create a new document." ma:contentTypeScope="" ma:versionID="b8b5c91a70c2d4d7d419172275826a16">
  <xsd:schema xmlns:xsd="http://www.w3.org/2001/XMLSchema" xmlns:xs="http://www.w3.org/2001/XMLSchema" xmlns:p="http://schemas.microsoft.com/office/2006/metadata/properties" xmlns:ns2="647b500e-2e54-493e-9891-abb9c0422344" targetNamespace="http://schemas.microsoft.com/office/2006/metadata/properties" ma:root="true" ma:fieldsID="bc4bcd44227087410dd02ed270b21ef1" ns2:_="">
    <xsd:import namespace="647b500e-2e54-493e-9891-abb9c0422344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7b500e-2e54-493e-9891-abb9c0422344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ma:displayName="Section" ma:default="Budget 17_18 test" ma:format="RadioButtons" ma:internalName="Section">
      <xsd:simpleType>
        <xsd:restriction base="dms:Choice">
          <xsd:enumeration value="Budget 17_18 test"/>
          <xsd:enumeration value="Budget Docs"/>
          <xsd:enumeration value="Budget Docs\GDR"/>
          <xsd:enumeration value="Budget_Notes"/>
          <xsd:enumeration value="Budgeting Reports"/>
          <xsd:enumeration value="Capacity Charge CY2017"/>
          <xsd:enumeration value="CIP"/>
          <xsd:enumeration value="Communications"/>
          <xsd:enumeration value="Extracts"/>
          <xsd:enumeration value="Feb Letter"/>
          <xsd:enumeration value="Budget Docs"/>
          <xsd:enumeration value="Budget Docs\CFO"/>
          <xsd:enumeration value="Budget Docs\ES"/>
          <xsd:enumeration value="Budget Docs\IT"/>
          <xsd:enumeration value="Budget Docs\Labor"/>
          <xsd:enumeration value="Budget Docs\OPS"/>
          <xsd:enumeration value="Budget Docs\Presentations"/>
          <xsd:enumeration value="Budget Docs\WRM"/>
          <xsd:enumeration value="Misc Budget Files"/>
          <xsd:enumeration value="Misc Forecast Files"/>
          <xsd:enumeration value="Models"/>
          <xsd:enumeration value="New Budget Document"/>
          <xsd:enumeration value="Proposed"/>
          <xsd:enumeration value="Proposed\PAB2018 - Working Files"/>
          <xsd:enumeration value="Public Hearing"/>
          <xsd:enumeration value="RTS FY 2017"/>
          <xsd:enumeration value="GDR Data"/>
          <xsd:enumeration value="GDR Data\CFO"/>
          <xsd:enumeration value="GDR Data\ES"/>
          <xsd:enumeration value="GDR Data\IT"/>
          <xsd:enumeration value="GDR Data\Labor"/>
          <xsd:enumeration value="GDR Data\OPS"/>
          <xsd:enumeration value="GDR Data\Presentations"/>
          <xsd:enumeration value="GDR Data\WRM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647b500e-2e54-493e-9891-abb9c0422344">Misc Budget Files</Section>
    <ParentListItemID xmlns="647b500e-2e54-493e-9891-abb9c0422344" xsi:nil="true"/>
  </documentManagement>
</p:properties>
</file>

<file path=customXml/itemProps1.xml><?xml version="1.0" encoding="utf-8"?>
<ds:datastoreItem xmlns:ds="http://schemas.openxmlformats.org/officeDocument/2006/customXml" ds:itemID="{8085B04A-A2AB-4455-9F32-FBAE652F430B}"/>
</file>

<file path=customXml/itemProps2.xml><?xml version="1.0" encoding="utf-8"?>
<ds:datastoreItem xmlns:ds="http://schemas.openxmlformats.org/officeDocument/2006/customXml" ds:itemID="{974A6DA8-8005-4480-AA08-F9DECB23A1B2}"/>
</file>

<file path=customXml/itemProps3.xml><?xml version="1.0" encoding="utf-8"?>
<ds:datastoreItem xmlns:ds="http://schemas.openxmlformats.org/officeDocument/2006/customXml" ds:itemID="{43B5625D-8E11-4170-A7F6-7B36449893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 changes - reorg</dc:title>
  <dc:creator>Buening,David E</dc:creator>
  <cp:lastModifiedBy>Kuo Brinton,Betty L</cp:lastModifiedBy>
  <cp:lastPrinted>2016-03-08T22:02:11Z</cp:lastPrinted>
  <dcterms:created xsi:type="dcterms:W3CDTF">2016-03-07T17:14:37Z</dcterms:created>
  <dcterms:modified xsi:type="dcterms:W3CDTF">2016-03-18T19:54:27Z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0x01010071C2CB6B7CF22E429A21C2D8807DCE64</vt:lpwstr>
  </property>
</Properties>
</file>