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105" yWindow="315" windowWidth="27885" windowHeight="13965" activeTab="1"/>
  </bookViews>
  <sheets>
    <sheet name="Instructions" sheetId="4" r:id="rId1"/>
    <sheet name="ProjectList" sheetId="5" r:id="rId2"/>
  </sheets>
  <calcPr calcId="145621" calcOnSave="0"/>
</workbook>
</file>

<file path=xl/calcChain.xml><?xml version="1.0" encoding="utf-8"?>
<calcChain xmlns="http://schemas.openxmlformats.org/spreadsheetml/2006/main">
  <c r="H13" i="5" l="1"/>
  <c r="H12" i="5"/>
  <c r="O55" i="5" l="1"/>
  <c r="H55" i="5"/>
  <c r="N13" i="5" l="1"/>
</calcChain>
</file>

<file path=xl/sharedStrings.xml><?xml version="1.0" encoding="utf-8"?>
<sst xmlns="http://schemas.openxmlformats.org/spreadsheetml/2006/main" count="549" uniqueCount="218">
  <si>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</si>
  <si>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</si>
  <si>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</si>
  <si>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</si>
  <si>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</si>
  <si>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</si>
  <si>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</si>
  <si>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</si>
  <si>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</si>
  <si>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</si>
  <si>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</si>
  <si>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</si>
  <si>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</si>
  <si>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</si>
  <si>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</si>
  <si>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</si>
  <si>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</si>
  <si>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</si>
  <si>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</si>
  <si>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</si>
  <si>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</si>
  <si>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</si>
  <si>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</si>
  <si>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</si>
  <si>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</si>
  <si>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</si>
  <si>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</si>
  <si>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</si>
  <si>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</si>
  <si>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</si>
  <si>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</si>
  <si>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</si>
  <si>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</si>
  <si>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</si>
  <si>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</si>
  <si>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</si>
  <si>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</si>
  <si>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</si>
  <si>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</si>
  <si>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</si>
  <si>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</si>
  <si>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</si>
  <si>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</si>
  <si>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</si>
  <si>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</si>
  <si>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</si>
  <si>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</si>
  <si>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</si>
  <si>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</si>
  <si>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</si>
  <si>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</si>
  <si>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</si>
  <si>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</si>
  <si>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</si>
  <si>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</si>
  <si>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</si>
  <si>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San Diego County Water Authority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</si>
  <si>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</si>
  <si>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</si>
  <si>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k251</t>
  </si>
  <si>
    <t>REC</t>
  </si>
  <si>
    <t>Camp Pendleton</t>
  </si>
  <si>
    <t>Existing</t>
  </si>
  <si>
    <t>Non-LRP</t>
  </si>
  <si>
    <t>Potable Indirect</t>
  </si>
  <si>
    <t>GW</t>
  </si>
  <si>
    <t>k252</t>
  </si>
  <si>
    <t>Non-potable</t>
  </si>
  <si>
    <t>MI</t>
  </si>
  <si>
    <t>k235</t>
  </si>
  <si>
    <t>LRP</t>
  </si>
  <si>
    <t>k223</t>
  </si>
  <si>
    <t>Escondido Regional Reclaimed Water Project</t>
  </si>
  <si>
    <t>k250</t>
  </si>
  <si>
    <t>Fairbanks Ranch</t>
  </si>
  <si>
    <t>k221</t>
  </si>
  <si>
    <t>Fallbrook Reclamation Project/Fallbrook Public Utility District Water Reclamation Project</t>
  </si>
  <si>
    <t>k222</t>
  </si>
  <si>
    <t>North City Water Reclamation Project</t>
  </si>
  <si>
    <t>k436</t>
  </si>
  <si>
    <t>North City Water Reclamation Project/North City Water Reclamation Project - City of Poway</t>
  </si>
  <si>
    <t>k232</t>
  </si>
  <si>
    <t>k211</t>
  </si>
  <si>
    <t>Olivenhain Northwest Quadrant Recycled Water Project/Olivenhain Northwest Quadrant Recycled Water Project (Meadowlark WRF) (Vallecitos)</t>
  </si>
  <si>
    <t>k234</t>
  </si>
  <si>
    <t>Olivenhain Recycled Project - SE Quadrant/Olivenhain Recycled Project – Southeast Quadrant (4S Ranch WRF)</t>
  </si>
  <si>
    <t>k196</t>
  </si>
  <si>
    <t>Olivenhain Recycled Project - SE Quadrant/Olivenhain Recycled Project (SE Quad) - RG San Diego</t>
  </si>
  <si>
    <t>k248</t>
  </si>
  <si>
    <t>Olivenhain Recycled Project - SE Quadrant/Olivenhain Southeast Quadrant Recycled Water Project (Non-LRP) (Santa Fe Valley WRF)</t>
  </si>
  <si>
    <t>k233</t>
  </si>
  <si>
    <t>Otay Recycled Water System/Otay Water Reclamation Project, Phase I/Otay Recycled Water System</t>
  </si>
  <si>
    <t>k449</t>
  </si>
  <si>
    <t>Padre Dam Reclaimed Water System/Padre Dam MWD Recycled Water System (Non-LRP Floor)</t>
  </si>
  <si>
    <t>k224</t>
  </si>
  <si>
    <t>Padre Dam Reclaimed Water System/Padre Dam Reclaimed Water System, Phase 1</t>
  </si>
  <si>
    <t>k247</t>
  </si>
  <si>
    <t>Ramona MWD - San Vicente Water Pollution Control Facility/San Vincente Water Recycling Project</t>
  </si>
  <si>
    <t>k246</t>
  </si>
  <si>
    <t>Ramona MWD - San Vicente Water Pollution Control Facility/San Vincente Water Recycling Project (Non-LRP)</t>
  </si>
  <si>
    <t>AG</t>
  </si>
  <si>
    <t>k475</t>
  </si>
  <si>
    <t>k236</t>
  </si>
  <si>
    <t>Ramona MWD - Santa Maria Water Reclamation Project/Santa Maria Water Reclamation Project</t>
  </si>
  <si>
    <t>k249</t>
  </si>
  <si>
    <t>Rancho Santa Fe Water Pollution Control Facility</t>
  </si>
  <si>
    <t>k241</t>
  </si>
  <si>
    <t>Rincon del Diablo MWD Recycled Water Program/Rincon del Diablo MWD Recycled Water Program (Non-LRP)</t>
  </si>
  <si>
    <t>k388</t>
  </si>
  <si>
    <t>Rincon del Diablo MWD Recycled Water Program/Rincon del Diablo Recycled Water Program</t>
  </si>
  <si>
    <t>LRP (expired)</t>
  </si>
  <si>
    <t>k237</t>
  </si>
  <si>
    <t>San Diego Wild Animal Park</t>
  </si>
  <si>
    <t>k226</t>
  </si>
  <si>
    <t>San Elijo Water Reclamation System</t>
  </si>
  <si>
    <t>k225</t>
  </si>
  <si>
    <t>k245</t>
  </si>
  <si>
    <t>South Bay Water Reclamation Project</t>
  </si>
  <si>
    <t>k243</t>
  </si>
  <si>
    <t>Whispering Palms</t>
  </si>
  <si>
    <t>k244</t>
  </si>
  <si>
    <t>Feasibility</t>
  </si>
  <si>
    <t>k423</t>
  </si>
  <si>
    <t>Fallbrook Reclamation Project/Fallbrook Public Utility District Water Reclamation Project - Plant 1</t>
  </si>
  <si>
    <t>k218</t>
  </si>
  <si>
    <t>Olivenhain Joint RW Transmission Project with SFID and OMWD</t>
  </si>
  <si>
    <t>k214</t>
  </si>
  <si>
    <t>Otay WD - North District Recycled Water System</t>
  </si>
  <si>
    <t>k205</t>
  </si>
  <si>
    <t>Padre Dam Reclaimed Water System/Padre Dam MWD Recycled Water System Expansion from 2 mgd to 4 mgd, Phase 2</t>
  </si>
  <si>
    <t>k333</t>
  </si>
  <si>
    <t>k446</t>
  </si>
  <si>
    <t>Valley Center MWD - Wood Valley Water Recycling Facility/Valley Center MWD - Wood Valley Water Recycling Facility Phase II Expansion</t>
  </si>
  <si>
    <t>k492</t>
  </si>
  <si>
    <t>Full Design &amp; Appropriated Funds</t>
  </si>
  <si>
    <t>k212</t>
  </si>
  <si>
    <t>Olivenhain Northwest Quadrant Recycled Water Project/Olivenhain Northwest Quadrant Recycled Water Project, Phase B</t>
  </si>
  <si>
    <t>k202</t>
  </si>
  <si>
    <t>Padre Dam Reclaimed Water System/Padre Dam MWD Recycled Water System Expansion from 2 mgd to 4 mgd, Phase 1</t>
  </si>
  <si>
    <t>Conceptual</t>
  </si>
  <si>
    <t>k424</t>
  </si>
  <si>
    <t>Fallbrook Reclamation Project/Fallbrook Public Utility District Water Reclamation Project - Plant 1 Expansion</t>
  </si>
  <si>
    <t>k207</t>
  </si>
  <si>
    <t>Olivenhain Wanket Reservoir RW Conversion</t>
  </si>
  <si>
    <t>k197</t>
  </si>
  <si>
    <t>Santa Fe ID Evaluating Multiple Options</t>
  </si>
  <si>
    <t>k203</t>
  </si>
  <si>
    <t>Shadowridge Reclaimed Water System</t>
  </si>
  <si>
    <t>k201</t>
  </si>
  <si>
    <t>Valley Center - Welk WRF/Valley Center MWD - Welk WRF</t>
  </si>
  <si>
    <t>k217</t>
  </si>
  <si>
    <t>Valley Center MWD - Lilac Ranch WRF</t>
  </si>
  <si>
    <t>k215</t>
  </si>
  <si>
    <t>k213</t>
  </si>
  <si>
    <t>Valley Center MWD - North Village WRF</t>
  </si>
  <si>
    <t>k447</t>
  </si>
  <si>
    <t>Valley Center MWD - Wood Valley Water Recycling Facility/Valley Center MWD - Wood Valley Water Recycling Facility Phase III Expansion</t>
  </si>
  <si>
    <t>k219</t>
  </si>
  <si>
    <t>GWR</t>
  </si>
  <si>
    <t>Lower Sweetwater Desalter/Lower Sweetwater River Basin Groundwater Demineralization Project, Phase I</t>
  </si>
  <si>
    <t>GRP</t>
  </si>
  <si>
    <t>k220</t>
  </si>
  <si>
    <t>Oceanside Mission Basin Desalter/Oceanside Desalter Project/Oceanside (Mission Basin) Desalter Expansion Project</t>
  </si>
  <si>
    <t>k152</t>
  </si>
  <si>
    <t>Lower Sweetwater Desalter/Lower Sweetwater Desalter, Phase II</t>
  </si>
  <si>
    <t>Non-GRP</t>
  </si>
  <si>
    <t>k186</t>
  </si>
  <si>
    <t>Advanced Planning (EIR/EIS Certified)</t>
  </si>
  <si>
    <t>k189</t>
  </si>
  <si>
    <t>k187</t>
  </si>
  <si>
    <t>k68</t>
  </si>
  <si>
    <t>Oceanside Mission Basin Desalter/Oceanside Mission Basin Desalter Expansion/Seawater Recovery and Treatment</t>
  </si>
  <si>
    <t>k188</t>
  </si>
  <si>
    <t>k23</t>
  </si>
  <si>
    <t>k337</t>
  </si>
  <si>
    <t>San Dieguito Reservoir Seepage Recovery Feasibility Study</t>
  </si>
  <si>
    <t>k190</t>
  </si>
  <si>
    <t>k289</t>
  </si>
  <si>
    <t>k335</t>
  </si>
  <si>
    <t>k338</t>
  </si>
  <si>
    <t>k318</t>
  </si>
  <si>
    <t>SWD</t>
  </si>
  <si>
    <t>Carlsbad Seawater Desalination Project</t>
  </si>
  <si>
    <t>Under Construction</t>
  </si>
  <si>
    <t>SDP</t>
  </si>
  <si>
    <t>k321</t>
  </si>
  <si>
    <t>Camp Pendleton Seawater Desalination Project</t>
  </si>
  <si>
    <t>Non-SDP</t>
  </si>
  <si>
    <t>k322</t>
  </si>
  <si>
    <t>Escondido Regional Potable Reuse Project</t>
  </si>
  <si>
    <t>Planning</t>
  </si>
  <si>
    <t>AG/MI</t>
  </si>
  <si>
    <t>Escondido Regional Reclaimed Water Project (HARRF Upgrades)</t>
  </si>
  <si>
    <t>Escondido Regional Reclaimed Water Project (Easterly Ag Distribution &amp; MFRO with Mains and Brine)</t>
  </si>
  <si>
    <t>**Additional capacity made available by project, over &amp; above what goes to AG and IPR</t>
  </si>
  <si>
    <t>Joint project with agency partners, Funding</t>
  </si>
  <si>
    <t>*500</t>
  </si>
  <si>
    <t>*290</t>
  </si>
  <si>
    <t>San Dieguito River Basin Brackish GW Recovery and Treatment (Olivenhain MWD)</t>
  </si>
  <si>
    <t>-</t>
  </si>
  <si>
    <t>Potable Direct</t>
  </si>
  <si>
    <t>$30M</t>
  </si>
  <si>
    <t>Middle Sweetwater River Basin Groundwater Well System (Capacity) (Otay WD)</t>
  </si>
  <si>
    <t>Otay Mesa Lot 7 Well Desalination (Otay WD)</t>
  </si>
  <si>
    <t>Rancho del Rey Well Desalination (Otay WD)</t>
  </si>
  <si>
    <t>Rosarito Beach Seawater Desalination Feasibility Study (Otay WD)</t>
  </si>
  <si>
    <t>PURE Water</t>
  </si>
  <si>
    <t>Preliminary Design</t>
  </si>
  <si>
    <t>Mission Valley Brackish Groundwater Recovery Project (City of San Diego)</t>
  </si>
  <si>
    <t>San Diego Formation Well Field and Treatment Facility (City of San Diego)</t>
  </si>
  <si>
    <t>San Paqual Brackish Groundwater Recovery Project (City of San Diego)</t>
  </si>
  <si>
    <t>San Vicente and El Capitan Municipal Supply Wells (City of San Diego)</t>
  </si>
  <si>
    <t xml:space="preserve">Sweetwater Authority/Otay WD San Diego Formation Recovery (Otay Water District) </t>
  </si>
  <si>
    <t>Oceanside IPR Project</t>
  </si>
  <si>
    <t>Permitting</t>
  </si>
  <si>
    <t>Carlsbad MWD Water Reclamation Program - Phases I and II</t>
  </si>
  <si>
    <t>Carlsbad MWD Water Reclamation Program - Phase III</t>
  </si>
  <si>
    <t>Valley Center MWD - Lower Moosa Canyon WRF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</si>
</sst>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6" borderId="4" applyNumberFormat="0" applyFont="0" applyAlignment="0" applyProtection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0" fontId="0" fillId="5" borderId="0" xfId="0" applyFill="1"/>
    <xf numFmtId="3" fontId="0" fillId="5" borderId="0" xfId="0" applyNumberFormat="1" applyFill="1"/>
    <xf numFmtId="0" fontId="0" fillId="5" borderId="4" xfId="3" applyFont="1" applyFill="1"/>
    <xf numFmtId="6" fontId="0" fillId="5" borderId="4" xfId="3" applyNumberFormat="1" applyFont="1" applyFill="1"/>
    <xf numFmtId="3" fontId="0" fillId="5" borderId="4" xfId="3" applyNumberFormat="1" applyFont="1" applyFill="1"/>
    <xf numFmtId="6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10" fillId="5" borderId="0" xfId="0" applyFont="1" applyFill="1"/>
    <xf numFmtId="3" fontId="10" fillId="5" borderId="0" xfId="0" applyNumberFormat="1" applyFont="1" applyFill="1"/>
    <xf numFmtId="3" fontId="10" fillId="5" borderId="0" xfId="0" applyNumberFormat="1" applyFont="1" applyFill="1" applyAlignment="1">
      <alignment horizontal="center"/>
    </xf>
    <xf numFmtId="0" fontId="0" fillId="5" borderId="0" xfId="0" applyFill="1" applyBorder="1"/>
    <xf numFmtId="0" fontId="0" fillId="0" borderId="0" xfId="0" applyFill="1"/>
    <xf numFmtId="0" fontId="0" fillId="0" borderId="0" xfId="0"/>
    <xf numFmtId="0" fontId="0" fillId="5" borderId="0" xfId="0" applyFill="1"/>
    <xf numFmtId="3" fontId="0" fillId="5" borderId="0" xfId="0" applyNumberFormat="1" applyFill="1"/>
    <xf numFmtId="3" fontId="11" fillId="5" borderId="0" xfId="0" applyNumberFormat="1" applyFont="1" applyFill="1"/>
    <xf numFmtId="0" fontId="0" fillId="0" borderId="0" xfId="0"/>
    <xf numFmtId="3" fontId="0" fillId="0" borderId="0" xfId="0" applyNumberFormat="1"/>
    <xf numFmtId="0" fontId="0" fillId="5" borderId="0" xfId="0" applyFill="1"/>
    <xf numFmtId="3" fontId="0" fillId="5" borderId="0" xfId="0" applyNumberFormat="1" applyFill="1"/>
    <xf numFmtId="0" fontId="11" fillId="7" borderId="0" xfId="0" applyFont="1" applyFill="1"/>
    <xf numFmtId="0" fontId="3" fillId="7" borderId="0" xfId="0" applyFont="1" applyFill="1"/>
    <xf numFmtId="3" fontId="11" fillId="7" borderId="0" xfId="0" applyNumberFormat="1" applyFont="1" applyFill="1"/>
    <xf numFmtId="3" fontId="11" fillId="5" borderId="0" xfId="0" applyNumberFormat="1" applyFont="1" applyFill="1"/>
    <xf numFmtId="0" fontId="11" fillId="5" borderId="0" xfId="0" applyFont="1" applyFill="1"/>
    <xf numFmtId="3" fontId="10" fillId="5" borderId="0" xfId="0" applyNumberFormat="1" applyFont="1" applyFill="1"/>
    <xf numFmtId="0" fontId="11" fillId="7" borderId="0" xfId="0" applyFont="1" applyFill="1" applyAlignment="1">
      <alignment wrapText="1"/>
    </xf>
    <xf numFmtId="3" fontId="0" fillId="7" borderId="0" xfId="0" applyNumberFormat="1" applyFill="1"/>
    <xf numFmtId="164" fontId="10" fillId="5" borderId="0" xfId="2" applyNumberFormat="1" applyFont="1" applyFill="1"/>
    <xf numFmtId="0" fontId="0" fillId="5" borderId="0" xfId="0" applyFill="1"/>
    <xf numFmtId="0" fontId="10" fillId="5" borderId="0" xfId="0" applyFont="1" applyFill="1"/>
    <xf numFmtId="3" fontId="10" fillId="5" borderId="0" xfId="0" applyNumberFormat="1" applyFont="1" applyFill="1"/>
    <xf numFmtId="0" fontId="0" fillId="8" borderId="0" xfId="0" applyFill="1"/>
    <xf numFmtId="3" fontId="0" fillId="8" borderId="0" xfId="0" applyNumberFormat="1" applyFill="1"/>
    <xf numFmtId="38" fontId="0" fillId="8" borderId="0" xfId="0" applyNumberFormat="1" applyFill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9" borderId="0" xfId="0" applyFill="1"/>
    <xf numFmtId="3" fontId="0" fillId="9" borderId="0" xfId="0" applyNumberFormat="1" applyFill="1"/>
    <xf numFmtId="164" fontId="0" fillId="9" borderId="0" xfId="2" applyNumberFormat="1" applyFont="1" applyFill="1"/>
  </cellXfs>
  <cellStyles count="4">
    <cellStyle name="Currency" xfId="2" builtinId="4"/>
    <cellStyle name="Normal" xfId="0" builtinId="0"/>
    <cellStyle name="Normal 2 2" xfId="1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topLeftCell="A18" workbookViewId="0">
      <selection activeCell="A11" sqref="A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57" t="s">
        <v>8</v>
      </c>
      <c r="B13" s="57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58" t="s">
        <v>22</v>
      </c>
      <c r="B18" s="7" t="s">
        <v>23</v>
      </c>
      <c r="C18" s="6" t="s">
        <v>24</v>
      </c>
    </row>
    <row r="19" spans="1:3" x14ac:dyDescent="0.25">
      <c r="A19" s="58"/>
      <c r="B19" s="5" t="s">
        <v>25</v>
      </c>
      <c r="C19" s="6" t="s">
        <v>26</v>
      </c>
    </row>
    <row r="20" spans="1:3" x14ac:dyDescent="0.25">
      <c r="A20" s="58"/>
      <c r="B20" s="5" t="s">
        <v>27</v>
      </c>
      <c r="C20" s="6" t="s">
        <v>28</v>
      </c>
    </row>
    <row r="21" spans="1:3" x14ac:dyDescent="0.25">
      <c r="A21" s="58"/>
      <c r="B21" s="5" t="s">
        <v>29</v>
      </c>
      <c r="C21" s="6" t="s">
        <v>30</v>
      </c>
    </row>
    <row r="22" spans="1:3" ht="30" x14ac:dyDescent="0.25">
      <c r="A22" s="58"/>
      <c r="B22" s="5" t="s">
        <v>31</v>
      </c>
      <c r="C22" s="6" t="s">
        <v>32</v>
      </c>
    </row>
    <row r="23" spans="1:3" ht="60" x14ac:dyDescent="0.25">
      <c r="A23" s="58" t="s">
        <v>33</v>
      </c>
      <c r="B23" s="7" t="s">
        <v>34</v>
      </c>
      <c r="C23" s="6" t="s">
        <v>35</v>
      </c>
    </row>
    <row r="24" spans="1:3" ht="60" x14ac:dyDescent="0.25">
      <c r="A24" s="58"/>
      <c r="B24" s="7" t="s">
        <v>36</v>
      </c>
      <c r="C24" s="6" t="s">
        <v>37</v>
      </c>
    </row>
    <row r="25" spans="1:3" ht="30" x14ac:dyDescent="0.25">
      <c r="A25" s="59" t="s">
        <v>38</v>
      </c>
      <c r="B25" s="5" t="s">
        <v>39</v>
      </c>
      <c r="C25" s="6" t="s">
        <v>40</v>
      </c>
    </row>
    <row r="26" spans="1:3" ht="30" x14ac:dyDescent="0.25">
      <c r="A26" s="59"/>
      <c r="B26" s="5" t="s">
        <v>41</v>
      </c>
      <c r="C26" s="6" t="s">
        <v>42</v>
      </c>
    </row>
    <row r="27" spans="1:3" ht="30" x14ac:dyDescent="0.25">
      <c r="A27" s="58" t="s">
        <v>43</v>
      </c>
      <c r="B27" s="5" t="s">
        <v>44</v>
      </c>
      <c r="C27" s="6" t="s">
        <v>45</v>
      </c>
    </row>
    <row r="28" spans="1:3" ht="30" x14ac:dyDescent="0.25">
      <c r="A28" s="58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58" t="s">
        <v>51</v>
      </c>
      <c r="B30" s="5">
        <v>2012</v>
      </c>
      <c r="C30" s="55" t="s">
        <v>52</v>
      </c>
    </row>
    <row r="31" spans="1:3" x14ac:dyDescent="0.25">
      <c r="A31" s="58"/>
      <c r="B31" s="5">
        <v>2013</v>
      </c>
      <c r="C31" s="55"/>
    </row>
    <row r="32" spans="1:3" x14ac:dyDescent="0.25">
      <c r="A32" s="58"/>
      <c r="B32" s="5">
        <v>2014</v>
      </c>
      <c r="C32" s="55"/>
    </row>
    <row r="33" spans="1:3" x14ac:dyDescent="0.25">
      <c r="A33" s="56" t="s">
        <v>53</v>
      </c>
      <c r="B33" s="5">
        <v>2015</v>
      </c>
      <c r="C33" s="55" t="s">
        <v>54</v>
      </c>
    </row>
    <row r="34" spans="1:3" x14ac:dyDescent="0.25">
      <c r="A34" s="56"/>
      <c r="B34" s="5">
        <v>2020</v>
      </c>
      <c r="C34" s="55"/>
    </row>
    <row r="35" spans="1:3" x14ac:dyDescent="0.25">
      <c r="A35" s="56"/>
      <c r="B35" s="5">
        <v>2025</v>
      </c>
      <c r="C35" s="55"/>
    </row>
    <row r="36" spans="1:3" x14ac:dyDescent="0.25">
      <c r="A36" s="56"/>
      <c r="B36" s="5">
        <v>2030</v>
      </c>
      <c r="C36" s="55"/>
    </row>
    <row r="37" spans="1:3" x14ac:dyDescent="0.25">
      <c r="A37" s="56"/>
      <c r="B37" s="5">
        <v>2035</v>
      </c>
      <c r="C37" s="55"/>
    </row>
    <row r="38" spans="1:3" x14ac:dyDescent="0.25">
      <c r="A38" s="56"/>
      <c r="B38" s="5">
        <v>2040</v>
      </c>
      <c r="C38" s="55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H78"/>
  <sheetViews>
    <sheetView tabSelected="1" zoomScaleNormal="100" workbookViewId="0">
      <selection activeCell="H14" sqref="H14"/>
    </sheetView>
  </sheetViews>
  <sheetFormatPr defaultRowHeight="15" x14ac:dyDescent="0.25"/>
  <cols>
    <col min="1" max="1" width="8" customWidth="1"/>
    <col min="2" max="2" width="20.85546875" customWidth="1"/>
    <col min="3" max="3" width="83.5703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1.85546875" customWidth="1"/>
  </cols>
  <sheetData>
    <row r="1" spans="1:27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7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7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7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7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7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58" t="s">
        <v>22</v>
      </c>
      <c r="F6" s="58"/>
      <c r="G6" s="58"/>
      <c r="H6" s="58"/>
      <c r="I6" s="58"/>
      <c r="J6" s="58" t="s">
        <v>33</v>
      </c>
      <c r="K6" s="58"/>
      <c r="L6" s="59" t="s">
        <v>38</v>
      </c>
      <c r="M6" s="59"/>
      <c r="N6" s="58" t="s">
        <v>43</v>
      </c>
      <c r="O6" s="58"/>
      <c r="P6" s="4" t="s">
        <v>48</v>
      </c>
      <c r="Q6" s="58" t="s">
        <v>51</v>
      </c>
      <c r="R6" s="58"/>
      <c r="S6" s="58"/>
      <c r="T6" s="56" t="s">
        <v>53</v>
      </c>
      <c r="U6" s="56"/>
      <c r="V6" s="56"/>
      <c r="W6" s="56"/>
      <c r="X6" s="56"/>
      <c r="Y6" s="56"/>
    </row>
    <row r="7" spans="1:27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7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1997</v>
      </c>
      <c r="H8" s="15">
        <v>1020</v>
      </c>
      <c r="J8" t="s">
        <v>64</v>
      </c>
      <c r="K8" t="s">
        <v>65</v>
      </c>
      <c r="Q8" s="15">
        <v>850.29999542236328</v>
      </c>
      <c r="R8" s="15">
        <v>879.5</v>
      </c>
      <c r="S8" s="15">
        <v>839.05333709716797</v>
      </c>
      <c r="T8" s="15"/>
      <c r="U8" s="15"/>
      <c r="V8" s="15"/>
      <c r="W8" s="15"/>
      <c r="X8" s="15"/>
      <c r="Y8" s="15"/>
    </row>
    <row r="9" spans="1:27" x14ac:dyDescent="0.25">
      <c r="A9" t="s">
        <v>66</v>
      </c>
      <c r="B9" t="s">
        <v>60</v>
      </c>
      <c r="C9" t="s">
        <v>61</v>
      </c>
      <c r="D9" t="s">
        <v>62</v>
      </c>
      <c r="E9" t="s">
        <v>63</v>
      </c>
      <c r="F9">
        <v>1997</v>
      </c>
      <c r="H9" s="15">
        <v>680</v>
      </c>
      <c r="J9" t="s">
        <v>67</v>
      </c>
      <c r="K9" t="s">
        <v>68</v>
      </c>
      <c r="Q9" s="15">
        <v>392.40000057220459</v>
      </c>
      <c r="R9" s="15">
        <v>424.09999847412109</v>
      </c>
      <c r="S9" s="15">
        <v>472.17910671234131</v>
      </c>
      <c r="T9" s="15"/>
      <c r="U9" s="15"/>
      <c r="V9" s="15"/>
      <c r="W9" s="15"/>
      <c r="X9" s="15"/>
      <c r="Y9" s="15"/>
    </row>
    <row r="10" spans="1:27" x14ac:dyDescent="0.25">
      <c r="A10" s="23" t="s">
        <v>69</v>
      </c>
      <c r="B10" s="23" t="s">
        <v>60</v>
      </c>
      <c r="C10" s="23" t="s">
        <v>215</v>
      </c>
      <c r="D10" s="23" t="s">
        <v>62</v>
      </c>
      <c r="E10" s="23" t="s">
        <v>70</v>
      </c>
      <c r="F10" s="23">
        <v>2005</v>
      </c>
      <c r="G10" s="23">
        <v>2019</v>
      </c>
      <c r="H10" s="24">
        <v>5000</v>
      </c>
      <c r="I10" s="23"/>
      <c r="J10" s="23" t="s">
        <v>67</v>
      </c>
      <c r="K10" s="23" t="s">
        <v>68</v>
      </c>
      <c r="L10" s="23"/>
      <c r="M10" s="23"/>
      <c r="N10" s="24">
        <v>50000000</v>
      </c>
      <c r="O10" s="23" t="s">
        <v>196</v>
      </c>
      <c r="P10" s="23"/>
      <c r="Q10" s="24">
        <v>4027.2999601364136</v>
      </c>
      <c r="R10" s="24">
        <v>3978.80000436306</v>
      </c>
      <c r="S10" s="24">
        <v>4539.6999747753143</v>
      </c>
      <c r="T10" s="24">
        <v>5000</v>
      </c>
      <c r="U10" s="24">
        <v>5000</v>
      </c>
      <c r="V10" s="24">
        <v>5000</v>
      </c>
      <c r="W10" s="24">
        <v>5000</v>
      </c>
      <c r="X10" s="24">
        <v>5000</v>
      </c>
      <c r="Y10" s="24">
        <v>5000</v>
      </c>
    </row>
    <row r="11" spans="1:27" s="60" customFormat="1" x14ac:dyDescent="0.25">
      <c r="A11" s="60" t="s">
        <v>71</v>
      </c>
      <c r="B11" s="60" t="s">
        <v>60</v>
      </c>
      <c r="C11" s="60" t="s">
        <v>72</v>
      </c>
      <c r="D11" s="60" t="s">
        <v>62</v>
      </c>
      <c r="E11" s="60" t="s">
        <v>70</v>
      </c>
      <c r="F11" s="60">
        <v>2004</v>
      </c>
      <c r="G11" s="60">
        <v>2029</v>
      </c>
      <c r="H11" s="61">
        <v>650</v>
      </c>
      <c r="J11" s="60" t="s">
        <v>67</v>
      </c>
      <c r="K11" s="60" t="s">
        <v>68</v>
      </c>
      <c r="N11" s="62"/>
      <c r="Q11" s="61">
        <v>401.40000295639038</v>
      </c>
      <c r="R11" s="61">
        <v>565.00000095367432</v>
      </c>
      <c r="S11" s="61">
        <v>614</v>
      </c>
      <c r="T11" s="61">
        <v>614</v>
      </c>
      <c r="U11" s="61">
        <v>650</v>
      </c>
      <c r="V11" s="61">
        <v>650</v>
      </c>
      <c r="W11" s="61">
        <v>650</v>
      </c>
      <c r="X11" s="61">
        <v>650</v>
      </c>
      <c r="Y11" s="61">
        <v>650</v>
      </c>
    </row>
    <row r="12" spans="1:27" s="60" customFormat="1" x14ac:dyDescent="0.25">
      <c r="B12" s="60" t="s">
        <v>60</v>
      </c>
      <c r="C12" s="60" t="s">
        <v>193</v>
      </c>
      <c r="D12" s="60" t="s">
        <v>183</v>
      </c>
      <c r="E12" s="60" t="s">
        <v>70</v>
      </c>
      <c r="F12" s="60">
        <v>2017</v>
      </c>
      <c r="G12" s="60">
        <v>2029</v>
      </c>
      <c r="H12" s="61">
        <f>1908-650</f>
        <v>1258</v>
      </c>
      <c r="J12" s="60" t="s">
        <v>67</v>
      </c>
      <c r="K12" s="60" t="s">
        <v>100</v>
      </c>
      <c r="N12" s="62">
        <v>56875000</v>
      </c>
      <c r="Q12" s="61">
        <v>0</v>
      </c>
      <c r="R12" s="61">
        <v>0</v>
      </c>
      <c r="S12" s="61">
        <v>0</v>
      </c>
      <c r="T12" s="61">
        <v>945</v>
      </c>
      <c r="U12" s="61">
        <v>2350</v>
      </c>
      <c r="V12" s="61">
        <v>3000</v>
      </c>
      <c r="W12" s="61">
        <v>3750</v>
      </c>
      <c r="X12" s="61">
        <v>3750</v>
      </c>
      <c r="Y12" s="61">
        <v>3750</v>
      </c>
      <c r="AA12" s="61"/>
    </row>
    <row r="13" spans="1:27" s="60" customFormat="1" x14ac:dyDescent="0.25">
      <c r="B13" s="60" t="s">
        <v>60</v>
      </c>
      <c r="C13" s="60" t="s">
        <v>192</v>
      </c>
      <c r="D13" s="60" t="s">
        <v>134</v>
      </c>
      <c r="E13" s="60" t="s">
        <v>63</v>
      </c>
      <c r="F13" s="60">
        <v>2019</v>
      </c>
      <c r="H13" s="61">
        <f>3750-H12</f>
        <v>2492</v>
      </c>
      <c r="J13" s="60" t="s">
        <v>67</v>
      </c>
      <c r="K13" s="60" t="s">
        <v>191</v>
      </c>
      <c r="N13" s="62">
        <f>126300000</f>
        <v>126300000</v>
      </c>
      <c r="Q13" s="61">
        <v>0</v>
      </c>
      <c r="R13" s="61">
        <v>0</v>
      </c>
      <c r="S13" s="61">
        <v>0</v>
      </c>
      <c r="T13" s="61">
        <v>0</v>
      </c>
      <c r="U13" s="61">
        <v>1380</v>
      </c>
      <c r="V13" s="61">
        <v>1750</v>
      </c>
      <c r="W13" s="61">
        <v>0</v>
      </c>
      <c r="X13" s="61">
        <v>0</v>
      </c>
      <c r="Y13" s="61">
        <v>0</v>
      </c>
      <c r="Z13" s="60" t="s">
        <v>194</v>
      </c>
    </row>
    <row r="14" spans="1:27" s="60" customFormat="1" x14ac:dyDescent="0.25">
      <c r="B14" s="60" t="s">
        <v>60</v>
      </c>
      <c r="C14" s="60" t="s">
        <v>189</v>
      </c>
      <c r="D14" s="60" t="s">
        <v>190</v>
      </c>
      <c r="E14" s="60" t="s">
        <v>63</v>
      </c>
      <c r="F14" s="60">
        <v>2025</v>
      </c>
      <c r="H14" s="61">
        <v>5000</v>
      </c>
      <c r="J14" s="60" t="s">
        <v>64</v>
      </c>
      <c r="K14" s="60" t="s">
        <v>68</v>
      </c>
      <c r="N14" s="62">
        <v>98000000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4000</v>
      </c>
      <c r="W14" s="61">
        <v>5000</v>
      </c>
      <c r="X14" s="61">
        <v>5000</v>
      </c>
      <c r="Y14" s="61">
        <v>5000</v>
      </c>
      <c r="Z14" s="61"/>
    </row>
    <row r="15" spans="1:27" x14ac:dyDescent="0.25">
      <c r="A15" t="s">
        <v>73</v>
      </c>
      <c r="B15" t="s">
        <v>60</v>
      </c>
      <c r="C15" t="s">
        <v>74</v>
      </c>
      <c r="D15" t="s">
        <v>62</v>
      </c>
      <c r="E15" t="s">
        <v>63</v>
      </c>
      <c r="F15">
        <v>1997</v>
      </c>
      <c r="H15" s="15">
        <v>308</v>
      </c>
      <c r="J15" t="s">
        <v>64</v>
      </c>
      <c r="K15" t="s">
        <v>65</v>
      </c>
      <c r="Q15" s="15">
        <v>178.10000038146973</v>
      </c>
      <c r="R15" s="15">
        <v>172.69999980926514</v>
      </c>
      <c r="S15" s="15">
        <v>172.16666603088379</v>
      </c>
      <c r="T15" s="15"/>
      <c r="U15" s="15"/>
      <c r="V15" s="15"/>
      <c r="W15" s="15"/>
      <c r="X15" s="15"/>
      <c r="Y15" s="15"/>
    </row>
    <row r="16" spans="1:27" x14ac:dyDescent="0.25">
      <c r="A16" t="s">
        <v>75</v>
      </c>
      <c r="B16" t="s">
        <v>60</v>
      </c>
      <c r="C16" t="s">
        <v>76</v>
      </c>
      <c r="D16" t="s">
        <v>62</v>
      </c>
      <c r="E16" t="s">
        <v>70</v>
      </c>
      <c r="F16">
        <v>1990</v>
      </c>
      <c r="G16">
        <v>2015</v>
      </c>
      <c r="H16" s="15">
        <v>1200</v>
      </c>
      <c r="J16" t="s">
        <v>67</v>
      </c>
      <c r="K16" t="s">
        <v>68</v>
      </c>
      <c r="Q16" s="15">
        <v>655.60000610351562</v>
      </c>
      <c r="R16" s="15">
        <v>688.60000610351562</v>
      </c>
      <c r="S16" s="15">
        <v>716.43334007263184</v>
      </c>
      <c r="T16" s="15"/>
      <c r="U16" s="15"/>
      <c r="V16" s="15"/>
      <c r="W16" s="15"/>
      <c r="X16" s="15"/>
      <c r="Y16" s="15"/>
    </row>
    <row r="17" spans="1:25" x14ac:dyDescent="0.25">
      <c r="A17" s="33" t="s">
        <v>77</v>
      </c>
      <c r="B17" s="33" t="s">
        <v>60</v>
      </c>
      <c r="C17" s="33" t="s">
        <v>78</v>
      </c>
      <c r="D17" s="33" t="s">
        <v>62</v>
      </c>
      <c r="E17" s="33" t="s">
        <v>70</v>
      </c>
      <c r="F17" s="33">
        <v>1998</v>
      </c>
      <c r="G17" s="33">
        <v>2023</v>
      </c>
      <c r="H17" s="35">
        <v>7732</v>
      </c>
      <c r="I17" s="33"/>
      <c r="J17" s="33" t="s">
        <v>67</v>
      </c>
      <c r="K17" s="33" t="s">
        <v>68</v>
      </c>
      <c r="L17" s="33"/>
      <c r="M17" s="33"/>
      <c r="N17" s="33"/>
      <c r="O17" s="33"/>
      <c r="P17" s="33"/>
      <c r="Q17" s="34">
        <v>6068.9999847412109</v>
      </c>
      <c r="R17" s="34">
        <v>6319.1999053955078</v>
      </c>
      <c r="S17" s="34">
        <v>6951.433349609375</v>
      </c>
      <c r="T17" s="35">
        <v>9300</v>
      </c>
      <c r="U17" s="35">
        <v>10350</v>
      </c>
      <c r="V17" s="35">
        <v>10350</v>
      </c>
      <c r="W17" s="35">
        <v>10350</v>
      </c>
      <c r="X17" s="35">
        <v>10350</v>
      </c>
      <c r="Y17" s="35">
        <v>10350</v>
      </c>
    </row>
    <row r="18" spans="1:25" x14ac:dyDescent="0.25">
      <c r="A18" t="s">
        <v>79</v>
      </c>
      <c r="B18" t="s">
        <v>60</v>
      </c>
      <c r="C18" t="s">
        <v>80</v>
      </c>
      <c r="D18" t="s">
        <v>62</v>
      </c>
      <c r="E18" t="s">
        <v>63</v>
      </c>
      <c r="F18">
        <v>2009</v>
      </c>
      <c r="H18" s="15">
        <v>750</v>
      </c>
      <c r="J18" t="s">
        <v>67</v>
      </c>
      <c r="K18" t="s">
        <v>68</v>
      </c>
      <c r="Q18" s="15">
        <v>400.90000534057617</v>
      </c>
      <c r="R18" s="15">
        <v>423.60000228881836</v>
      </c>
      <c r="S18" s="15">
        <v>443.79999542236328</v>
      </c>
      <c r="T18" s="15"/>
      <c r="U18" s="15"/>
      <c r="V18" s="15"/>
      <c r="W18" s="15"/>
      <c r="X18" s="15"/>
      <c r="Y18" s="15"/>
    </row>
    <row r="19" spans="1:25" x14ac:dyDescent="0.25">
      <c r="A19" s="49" t="s">
        <v>81</v>
      </c>
      <c r="B19" s="49" t="s">
        <v>60</v>
      </c>
      <c r="C19" s="50" t="s">
        <v>213</v>
      </c>
      <c r="D19" s="50" t="s">
        <v>121</v>
      </c>
      <c r="E19" s="50" t="s">
        <v>63</v>
      </c>
      <c r="F19" s="50">
        <v>2020</v>
      </c>
      <c r="G19" s="50">
        <v>2025</v>
      </c>
      <c r="H19" s="51">
        <v>2500</v>
      </c>
      <c r="I19" s="49"/>
      <c r="J19" s="50" t="s">
        <v>64</v>
      </c>
      <c r="K19" s="50" t="s">
        <v>65</v>
      </c>
      <c r="L19" s="49"/>
      <c r="M19" s="49"/>
      <c r="N19" s="48">
        <v>40000000</v>
      </c>
      <c r="O19" s="49"/>
      <c r="P19" s="50" t="s">
        <v>214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2500</v>
      </c>
      <c r="W19" s="51">
        <v>2500</v>
      </c>
      <c r="X19" s="51">
        <v>2500</v>
      </c>
      <c r="Y19" s="51">
        <v>2500</v>
      </c>
    </row>
    <row r="20" spans="1:25" x14ac:dyDescent="0.25">
      <c r="A20" s="17" t="s">
        <v>82</v>
      </c>
      <c r="B20" s="17" t="s">
        <v>60</v>
      </c>
      <c r="C20" s="17" t="s">
        <v>83</v>
      </c>
      <c r="D20" s="17" t="s">
        <v>62</v>
      </c>
      <c r="E20" s="17" t="s">
        <v>63</v>
      </c>
      <c r="F20" s="17">
        <v>2009</v>
      </c>
      <c r="G20" s="17"/>
      <c r="H20" s="18">
        <v>1000</v>
      </c>
      <c r="I20" s="17"/>
      <c r="J20" s="17" t="s">
        <v>67</v>
      </c>
      <c r="K20" s="17" t="s">
        <v>68</v>
      </c>
      <c r="L20" s="17"/>
      <c r="M20" s="17"/>
      <c r="N20" s="17"/>
      <c r="O20" s="17"/>
      <c r="P20" s="17"/>
      <c r="Q20" s="18">
        <v>518.00000190734863</v>
      </c>
      <c r="R20" s="18">
        <v>473.19999313354492</v>
      </c>
      <c r="S20" s="18">
        <v>495.5</v>
      </c>
      <c r="T20" s="18">
        <v>500</v>
      </c>
      <c r="U20" s="18"/>
      <c r="V20" s="18"/>
      <c r="W20" s="18"/>
      <c r="X20" s="18">
        <v>600</v>
      </c>
      <c r="Y20" s="18">
        <v>800</v>
      </c>
    </row>
    <row r="21" spans="1:25" x14ac:dyDescent="0.25">
      <c r="A21" s="17" t="s">
        <v>84</v>
      </c>
      <c r="B21" s="17" t="s">
        <v>60</v>
      </c>
      <c r="C21" s="17" t="s">
        <v>85</v>
      </c>
      <c r="D21" s="17" t="s">
        <v>62</v>
      </c>
      <c r="E21" s="17" t="s">
        <v>70</v>
      </c>
      <c r="F21" s="17">
        <v>2003</v>
      </c>
      <c r="G21" s="17">
        <v>2023</v>
      </c>
      <c r="H21" s="18">
        <v>1788</v>
      </c>
      <c r="I21" s="17"/>
      <c r="J21" s="17" t="s">
        <v>67</v>
      </c>
      <c r="K21" s="17" t="s">
        <v>68</v>
      </c>
      <c r="L21" s="17"/>
      <c r="M21" s="17"/>
      <c r="N21" s="17"/>
      <c r="O21" s="17"/>
      <c r="P21" s="17"/>
      <c r="Q21" s="18">
        <v>1315.8999996185303</v>
      </c>
      <c r="R21" s="18">
        <v>1352.800009727478</v>
      </c>
      <c r="S21" s="18">
        <v>1323.4333305358887</v>
      </c>
      <c r="T21" s="18">
        <v>1500</v>
      </c>
      <c r="U21" s="18"/>
      <c r="V21" s="18"/>
      <c r="W21" s="18"/>
      <c r="X21" s="18">
        <v>1700</v>
      </c>
      <c r="Y21" s="18">
        <v>1788</v>
      </c>
    </row>
    <row r="22" spans="1:25" x14ac:dyDescent="0.25">
      <c r="A22" s="17" t="s">
        <v>86</v>
      </c>
      <c r="B22" s="17" t="s">
        <v>60</v>
      </c>
      <c r="C22" s="17" t="s">
        <v>87</v>
      </c>
      <c r="D22" s="17" t="s">
        <v>62</v>
      </c>
      <c r="E22" s="17" t="s">
        <v>63</v>
      </c>
      <c r="F22" s="17">
        <v>2009</v>
      </c>
      <c r="G22" s="17"/>
      <c r="H22" s="18">
        <v>1000</v>
      </c>
      <c r="I22" s="17"/>
      <c r="J22" s="17" t="s">
        <v>67</v>
      </c>
      <c r="K22" s="17" t="s">
        <v>68</v>
      </c>
      <c r="L22" s="17"/>
      <c r="M22" s="17"/>
      <c r="N22" s="17"/>
      <c r="O22" s="17"/>
      <c r="P22" s="17"/>
      <c r="Q22" s="18">
        <v>474.40001354366541</v>
      </c>
      <c r="R22" s="18">
        <v>552.79999542236328</v>
      </c>
      <c r="S22" s="18">
        <v>594.33334992825985</v>
      </c>
      <c r="T22" s="18">
        <v>650</v>
      </c>
      <c r="U22" s="18"/>
      <c r="V22" s="18"/>
      <c r="W22" s="18"/>
      <c r="X22" s="18">
        <v>800</v>
      </c>
      <c r="Y22" s="18">
        <v>800</v>
      </c>
    </row>
    <row r="23" spans="1:25" x14ac:dyDescent="0.25">
      <c r="A23" s="17" t="s">
        <v>88</v>
      </c>
      <c r="B23" s="17" t="s">
        <v>60</v>
      </c>
      <c r="C23" s="17" t="s">
        <v>89</v>
      </c>
      <c r="D23" s="17" t="s">
        <v>62</v>
      </c>
      <c r="E23" s="17" t="s">
        <v>63</v>
      </c>
      <c r="F23" s="17">
        <v>2005</v>
      </c>
      <c r="G23" s="17"/>
      <c r="H23" s="18">
        <v>100</v>
      </c>
      <c r="I23" s="17"/>
      <c r="J23" s="17" t="s">
        <v>67</v>
      </c>
      <c r="K23" s="17" t="s">
        <v>68</v>
      </c>
      <c r="L23" s="17"/>
      <c r="M23" s="17"/>
      <c r="N23" s="17"/>
      <c r="O23" s="17"/>
      <c r="P23" s="17"/>
      <c r="Q23" s="18"/>
      <c r="R23" s="18"/>
      <c r="S23" s="18"/>
      <c r="T23" s="18">
        <v>80</v>
      </c>
      <c r="U23" s="18"/>
      <c r="V23" s="18"/>
      <c r="W23" s="18"/>
      <c r="X23" s="18">
        <v>100</v>
      </c>
      <c r="Y23" s="18">
        <v>100</v>
      </c>
    </row>
    <row r="24" spans="1:25" x14ac:dyDescent="0.25">
      <c r="A24" s="25" t="s">
        <v>90</v>
      </c>
      <c r="B24" s="25" t="s">
        <v>60</v>
      </c>
      <c r="C24" s="25" t="s">
        <v>91</v>
      </c>
      <c r="D24" s="25" t="s">
        <v>62</v>
      </c>
      <c r="E24" s="25" t="s">
        <v>70</v>
      </c>
      <c r="F24" s="25">
        <v>2005</v>
      </c>
      <c r="G24" s="25">
        <v>2030</v>
      </c>
      <c r="H24" s="26">
        <v>7500</v>
      </c>
      <c r="I24" s="25"/>
      <c r="J24" s="25" t="s">
        <v>67</v>
      </c>
      <c r="K24" s="25" t="s">
        <v>68</v>
      </c>
      <c r="L24" s="25"/>
      <c r="M24" s="25"/>
      <c r="N24" s="25"/>
      <c r="O24" s="25"/>
      <c r="P24" s="25"/>
      <c r="Q24" s="26">
        <v>4055.7999725341797</v>
      </c>
      <c r="R24" s="26">
        <v>4390.6000366210937</v>
      </c>
      <c r="S24" s="26">
        <v>4568.8000030517578</v>
      </c>
      <c r="T24" s="26">
        <v>4700</v>
      </c>
      <c r="U24" s="26">
        <v>5000</v>
      </c>
      <c r="V24" s="26">
        <v>6000</v>
      </c>
      <c r="W24" s="26">
        <v>7300</v>
      </c>
      <c r="X24" s="26">
        <v>7300</v>
      </c>
      <c r="Y24" s="26">
        <v>7300</v>
      </c>
    </row>
    <row r="25" spans="1:25" x14ac:dyDescent="0.25">
      <c r="A25" t="s">
        <v>92</v>
      </c>
      <c r="B25" t="s">
        <v>60</v>
      </c>
      <c r="C25" t="s">
        <v>93</v>
      </c>
      <c r="D25" t="s">
        <v>62</v>
      </c>
      <c r="E25" t="s">
        <v>63</v>
      </c>
      <c r="F25">
        <v>1998</v>
      </c>
      <c r="H25" s="15">
        <v>65</v>
      </c>
      <c r="J25" t="s">
        <v>67</v>
      </c>
      <c r="K25" t="s">
        <v>68</v>
      </c>
      <c r="Q25" s="15">
        <v>65</v>
      </c>
      <c r="R25" s="15">
        <v>65</v>
      </c>
      <c r="S25" s="15">
        <v>65</v>
      </c>
      <c r="T25" s="15"/>
      <c r="U25" s="15"/>
      <c r="V25" s="15"/>
      <c r="W25" s="15"/>
      <c r="X25" s="15"/>
      <c r="Y25" s="15"/>
    </row>
    <row r="26" spans="1:25" x14ac:dyDescent="0.25">
      <c r="A26" t="s">
        <v>94</v>
      </c>
      <c r="B26" t="s">
        <v>60</v>
      </c>
      <c r="C26" t="s">
        <v>95</v>
      </c>
      <c r="D26" t="s">
        <v>62</v>
      </c>
      <c r="E26" t="s">
        <v>70</v>
      </c>
      <c r="F26">
        <v>1998</v>
      </c>
      <c r="G26">
        <v>2023</v>
      </c>
      <c r="H26" s="15">
        <v>850</v>
      </c>
      <c r="J26" t="s">
        <v>67</v>
      </c>
      <c r="K26" t="s">
        <v>68</v>
      </c>
      <c r="Q26" s="15">
        <v>842.69999313354492</v>
      </c>
      <c r="R26" s="15">
        <v>791.30000305175781</v>
      </c>
      <c r="S26" s="15">
        <v>896.36665344238281</v>
      </c>
      <c r="T26" s="15"/>
      <c r="U26" s="15"/>
      <c r="V26" s="15"/>
      <c r="W26" s="15"/>
      <c r="X26" s="15"/>
      <c r="Y26" s="15"/>
    </row>
    <row r="27" spans="1:25" x14ac:dyDescent="0.25">
      <c r="A27" t="s">
        <v>96</v>
      </c>
      <c r="B27" t="s">
        <v>60</v>
      </c>
      <c r="C27" t="s">
        <v>97</v>
      </c>
      <c r="D27" t="s">
        <v>62</v>
      </c>
      <c r="E27" t="s">
        <v>70</v>
      </c>
      <c r="F27">
        <v>2010</v>
      </c>
      <c r="G27">
        <v>2034</v>
      </c>
      <c r="H27" s="15">
        <v>340</v>
      </c>
      <c r="J27" t="s">
        <v>67</v>
      </c>
      <c r="K27" t="s">
        <v>68</v>
      </c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t="s">
        <v>98</v>
      </c>
      <c r="B28" t="s">
        <v>60</v>
      </c>
      <c r="C28" t="s">
        <v>99</v>
      </c>
      <c r="D28" t="s">
        <v>62</v>
      </c>
      <c r="E28" t="s">
        <v>63</v>
      </c>
      <c r="F28">
        <v>1996</v>
      </c>
      <c r="H28" s="15">
        <v>350</v>
      </c>
      <c r="J28" t="s">
        <v>67</v>
      </c>
      <c r="K28" t="s">
        <v>100</v>
      </c>
      <c r="Q28" s="15">
        <v>280.70000076293945</v>
      </c>
      <c r="R28" s="15">
        <v>347.70000457763672</v>
      </c>
      <c r="S28" s="15">
        <v>311.53333568572998</v>
      </c>
      <c r="T28" s="15"/>
      <c r="U28" s="15"/>
      <c r="V28" s="15"/>
      <c r="W28" s="15"/>
      <c r="X28" s="15"/>
      <c r="Y28" s="15"/>
    </row>
    <row r="29" spans="1:25" x14ac:dyDescent="0.25">
      <c r="A29" t="s">
        <v>101</v>
      </c>
      <c r="B29" t="s">
        <v>60</v>
      </c>
      <c r="C29" t="s">
        <v>99</v>
      </c>
      <c r="D29" t="s">
        <v>62</v>
      </c>
      <c r="E29" t="s">
        <v>63</v>
      </c>
      <c r="F29">
        <v>2003</v>
      </c>
      <c r="H29" s="15">
        <v>235</v>
      </c>
      <c r="J29" t="s">
        <v>67</v>
      </c>
      <c r="K29" t="s">
        <v>68</v>
      </c>
      <c r="Q29" s="15">
        <v>257.29999577999115</v>
      </c>
      <c r="R29" s="15">
        <v>145.40000081062317</v>
      </c>
      <c r="S29" s="15">
        <v>248.23333287239075</v>
      </c>
      <c r="T29" s="15"/>
      <c r="U29" s="15"/>
      <c r="V29" s="15"/>
      <c r="W29" s="15"/>
      <c r="X29" s="15"/>
      <c r="Y29" s="15"/>
    </row>
    <row r="30" spans="1:25" x14ac:dyDescent="0.25">
      <c r="A30" t="s">
        <v>102</v>
      </c>
      <c r="B30" t="s">
        <v>60</v>
      </c>
      <c r="C30" t="s">
        <v>103</v>
      </c>
      <c r="D30" t="s">
        <v>62</v>
      </c>
      <c r="E30" t="s">
        <v>70</v>
      </c>
      <c r="F30">
        <v>1999</v>
      </c>
      <c r="G30">
        <v>2024</v>
      </c>
      <c r="H30" s="15">
        <v>400</v>
      </c>
      <c r="J30" t="s">
        <v>67</v>
      </c>
      <c r="K30" t="s">
        <v>68</v>
      </c>
      <c r="Q30" s="15">
        <v>172.29999828338623</v>
      </c>
      <c r="R30" s="15">
        <v>194.79999876022339</v>
      </c>
      <c r="S30" s="15">
        <v>197.46666574478149</v>
      </c>
      <c r="T30" s="15"/>
      <c r="U30" s="15"/>
      <c r="V30" s="15"/>
      <c r="W30" s="15"/>
      <c r="X30" s="15"/>
      <c r="Y30" s="15"/>
    </row>
    <row r="31" spans="1:25" x14ac:dyDescent="0.25">
      <c r="A31" t="s">
        <v>104</v>
      </c>
      <c r="B31" t="s">
        <v>60</v>
      </c>
      <c r="C31" t="s">
        <v>105</v>
      </c>
      <c r="D31" t="s">
        <v>62</v>
      </c>
      <c r="E31" t="s">
        <v>63</v>
      </c>
      <c r="F31">
        <v>1997</v>
      </c>
      <c r="H31" s="15">
        <v>500</v>
      </c>
      <c r="J31" t="s">
        <v>64</v>
      </c>
      <c r="K31" t="s">
        <v>65</v>
      </c>
      <c r="Q31" s="15">
        <v>308.90000152587891</v>
      </c>
      <c r="R31" s="15">
        <v>300.39999961853027</v>
      </c>
      <c r="S31" s="15">
        <v>307.59999847412109</v>
      </c>
      <c r="T31" s="15"/>
      <c r="U31" s="15"/>
      <c r="V31" s="15"/>
      <c r="W31" s="15"/>
      <c r="X31" s="15"/>
      <c r="Y31" s="15"/>
    </row>
    <row r="32" spans="1:25" x14ac:dyDescent="0.25">
      <c r="A32" t="s">
        <v>106</v>
      </c>
      <c r="B32" t="s">
        <v>60</v>
      </c>
      <c r="C32" t="s">
        <v>107</v>
      </c>
      <c r="D32" t="s">
        <v>62</v>
      </c>
      <c r="E32" t="s">
        <v>63</v>
      </c>
      <c r="F32">
        <v>2006</v>
      </c>
      <c r="H32" s="15">
        <v>3426</v>
      </c>
      <c r="J32" t="s">
        <v>67</v>
      </c>
      <c r="K32" t="s">
        <v>68</v>
      </c>
      <c r="Q32" s="15">
        <v>1848.6000137329102</v>
      </c>
      <c r="R32" s="15">
        <v>2855.900016784668</v>
      </c>
      <c r="S32" s="15">
        <v>1949.4000158309937</v>
      </c>
      <c r="T32" s="15"/>
      <c r="U32" s="15"/>
      <c r="V32" s="15"/>
      <c r="W32" s="15"/>
      <c r="X32" s="15"/>
      <c r="Y32" s="15"/>
    </row>
    <row r="33" spans="1:25" x14ac:dyDescent="0.25">
      <c r="A33" t="s">
        <v>108</v>
      </c>
      <c r="B33" t="s">
        <v>60</v>
      </c>
      <c r="C33" t="s">
        <v>109</v>
      </c>
      <c r="D33" t="s">
        <v>62</v>
      </c>
      <c r="E33" t="s">
        <v>110</v>
      </c>
      <c r="F33">
        <v>2011</v>
      </c>
      <c r="H33" s="15">
        <v>648</v>
      </c>
      <c r="J33" t="s">
        <v>67</v>
      </c>
      <c r="K33" t="s">
        <v>68</v>
      </c>
      <c r="Q33" s="15">
        <v>647.99998474121094</v>
      </c>
      <c r="R33" s="15">
        <v>648</v>
      </c>
      <c r="S33" s="15">
        <v>647.99999237060547</v>
      </c>
      <c r="T33" s="15"/>
      <c r="U33" s="15"/>
      <c r="V33" s="15"/>
      <c r="W33" s="15"/>
      <c r="X33" s="15"/>
      <c r="Y33" s="15"/>
    </row>
    <row r="34" spans="1:25" x14ac:dyDescent="0.25">
      <c r="A34" t="s">
        <v>111</v>
      </c>
      <c r="B34" t="s">
        <v>60</v>
      </c>
      <c r="C34" t="s">
        <v>112</v>
      </c>
      <c r="D34" t="s">
        <v>62</v>
      </c>
      <c r="E34" t="s">
        <v>63</v>
      </c>
      <c r="F34">
        <v>1997</v>
      </c>
      <c r="H34" s="15">
        <v>168</v>
      </c>
      <c r="J34" t="s">
        <v>67</v>
      </c>
      <c r="K34" t="s">
        <v>68</v>
      </c>
      <c r="Q34" s="15">
        <v>47.999999523162842</v>
      </c>
      <c r="R34" s="15">
        <v>51.199999570846558</v>
      </c>
      <c r="S34" s="15">
        <v>51.266666412353516</v>
      </c>
      <c r="T34" s="15"/>
      <c r="U34" s="15"/>
      <c r="V34" s="15"/>
      <c r="W34" s="15"/>
      <c r="X34" s="15"/>
      <c r="Y34" s="15"/>
    </row>
    <row r="35" spans="1:25" x14ac:dyDescent="0.25">
      <c r="A35" t="s">
        <v>113</v>
      </c>
      <c r="B35" t="s">
        <v>60</v>
      </c>
      <c r="C35" t="s">
        <v>114</v>
      </c>
      <c r="D35" t="s">
        <v>62</v>
      </c>
      <c r="E35" t="s">
        <v>70</v>
      </c>
      <c r="F35">
        <v>2000</v>
      </c>
      <c r="G35">
        <v>2025</v>
      </c>
      <c r="H35" s="15">
        <v>640</v>
      </c>
      <c r="J35" t="s">
        <v>67</v>
      </c>
      <c r="K35" t="s">
        <v>100</v>
      </c>
      <c r="Q35" s="15">
        <v>488.39999294281006</v>
      </c>
      <c r="R35" s="15">
        <v>544.39999580383301</v>
      </c>
      <c r="S35" s="15">
        <v>559.49999618530273</v>
      </c>
      <c r="T35" s="15"/>
      <c r="U35" s="15"/>
      <c r="V35" s="15"/>
      <c r="W35" s="15"/>
      <c r="X35" s="15"/>
      <c r="Y35" s="15"/>
    </row>
    <row r="36" spans="1:25" x14ac:dyDescent="0.25">
      <c r="A36" t="s">
        <v>115</v>
      </c>
      <c r="B36" t="s">
        <v>60</v>
      </c>
      <c r="C36" t="s">
        <v>114</v>
      </c>
      <c r="D36" t="s">
        <v>62</v>
      </c>
      <c r="E36" t="s">
        <v>70</v>
      </c>
      <c r="F36">
        <v>2000</v>
      </c>
      <c r="G36">
        <v>2025</v>
      </c>
      <c r="H36" s="15">
        <v>960</v>
      </c>
      <c r="J36" t="s">
        <v>67</v>
      </c>
      <c r="K36" t="s">
        <v>68</v>
      </c>
      <c r="Q36" s="15">
        <v>719.9000004529953</v>
      </c>
      <c r="R36" s="15">
        <v>738.80000598728657</v>
      </c>
      <c r="S36" s="15">
        <v>898.1333235502243</v>
      </c>
      <c r="T36" s="15"/>
      <c r="U36" s="15"/>
      <c r="V36" s="15"/>
      <c r="W36" s="15"/>
      <c r="X36" s="15"/>
      <c r="Y36" s="15"/>
    </row>
    <row r="37" spans="1:25" x14ac:dyDescent="0.25">
      <c r="A37" s="38" t="s">
        <v>116</v>
      </c>
      <c r="B37" s="38" t="s">
        <v>60</v>
      </c>
      <c r="C37" s="38" t="s">
        <v>117</v>
      </c>
      <c r="D37" s="38" t="s">
        <v>62</v>
      </c>
      <c r="E37" s="38" t="s">
        <v>63</v>
      </c>
      <c r="F37" s="38">
        <v>2006</v>
      </c>
      <c r="G37" s="38"/>
      <c r="H37" s="43">
        <v>1520</v>
      </c>
      <c r="I37" s="38"/>
      <c r="J37" s="38" t="s">
        <v>67</v>
      </c>
      <c r="K37" s="38" t="s">
        <v>68</v>
      </c>
      <c r="L37" s="38"/>
      <c r="M37" s="38"/>
      <c r="N37" s="38"/>
      <c r="O37" s="38"/>
      <c r="P37" s="38"/>
      <c r="Q37" s="39">
        <v>221.39999938011169</v>
      </c>
      <c r="R37" s="39">
        <v>124.7000013589859</v>
      </c>
      <c r="S37" s="39">
        <v>165.86666712909937</v>
      </c>
      <c r="T37" s="43">
        <v>930</v>
      </c>
      <c r="U37" s="43">
        <v>850</v>
      </c>
      <c r="V37" s="43">
        <v>850</v>
      </c>
      <c r="W37" s="43">
        <v>850</v>
      </c>
      <c r="X37" s="43">
        <v>850</v>
      </c>
      <c r="Y37" s="43">
        <v>850</v>
      </c>
    </row>
    <row r="38" spans="1:25" x14ac:dyDescent="0.25">
      <c r="A38" t="s">
        <v>118</v>
      </c>
      <c r="B38" t="s">
        <v>60</v>
      </c>
      <c r="C38" t="s">
        <v>119</v>
      </c>
      <c r="D38" t="s">
        <v>62</v>
      </c>
      <c r="E38" t="s">
        <v>63</v>
      </c>
      <c r="F38">
        <v>1997</v>
      </c>
      <c r="H38" s="15">
        <v>269</v>
      </c>
      <c r="J38" t="s">
        <v>67</v>
      </c>
      <c r="K38" t="s">
        <v>100</v>
      </c>
      <c r="Q38" s="15">
        <v>258.59999847412109</v>
      </c>
      <c r="R38" s="15">
        <v>208.89999771118164</v>
      </c>
      <c r="S38" s="15">
        <v>117.1999979019165</v>
      </c>
      <c r="T38" s="15"/>
      <c r="U38" s="15"/>
      <c r="V38" s="15"/>
      <c r="W38" s="15"/>
      <c r="X38" s="15"/>
      <c r="Y38" s="15"/>
    </row>
    <row r="39" spans="1:25" x14ac:dyDescent="0.25">
      <c r="A39" t="s">
        <v>120</v>
      </c>
      <c r="B39" t="s">
        <v>60</v>
      </c>
      <c r="C39" t="s">
        <v>119</v>
      </c>
      <c r="D39" t="s">
        <v>62</v>
      </c>
      <c r="E39" t="s">
        <v>63</v>
      </c>
      <c r="F39">
        <v>1997</v>
      </c>
      <c r="H39" s="15">
        <v>179</v>
      </c>
      <c r="J39" t="s">
        <v>64</v>
      </c>
      <c r="K39" t="s">
        <v>65</v>
      </c>
      <c r="Q39" s="15">
        <v>49.79999977350235</v>
      </c>
      <c r="R39" s="15">
        <v>156.39999866485596</v>
      </c>
      <c r="S39" s="15">
        <v>229.36666584014893</v>
      </c>
      <c r="T39" s="15"/>
      <c r="U39" s="15"/>
      <c r="V39" s="15"/>
      <c r="W39" s="15"/>
      <c r="X39" s="15"/>
      <c r="Y39" s="15"/>
    </row>
    <row r="40" spans="1:25" x14ac:dyDescent="0.25">
      <c r="A40" t="s">
        <v>122</v>
      </c>
      <c r="B40" t="s">
        <v>60</v>
      </c>
      <c r="C40" t="s">
        <v>123</v>
      </c>
      <c r="D40" t="s">
        <v>121</v>
      </c>
      <c r="E40" t="s">
        <v>63</v>
      </c>
      <c r="F40">
        <v>2015</v>
      </c>
      <c r="H40" s="15">
        <v>196</v>
      </c>
      <c r="J40" t="s">
        <v>67</v>
      </c>
      <c r="K40" t="s">
        <v>68</v>
      </c>
      <c r="Q40" s="15"/>
      <c r="R40" s="15"/>
      <c r="S40" s="15"/>
      <c r="T40" s="15"/>
      <c r="U40" s="15"/>
      <c r="V40" s="15"/>
      <c r="W40" s="15"/>
      <c r="X40" s="15"/>
      <c r="Y40" s="15"/>
    </row>
    <row r="41" spans="1:25" s="17" customFormat="1" x14ac:dyDescent="0.25">
      <c r="A41" s="17" t="s">
        <v>124</v>
      </c>
      <c r="B41" s="17" t="s">
        <v>60</v>
      </c>
      <c r="C41" s="17" t="s">
        <v>125</v>
      </c>
      <c r="D41" s="17" t="s">
        <v>121</v>
      </c>
      <c r="E41" s="17" t="s">
        <v>63</v>
      </c>
      <c r="F41" s="17">
        <v>2020</v>
      </c>
      <c r="H41" s="21">
        <v>1200</v>
      </c>
      <c r="J41" s="17" t="s">
        <v>67</v>
      </c>
      <c r="K41" s="17" t="s">
        <v>68</v>
      </c>
      <c r="N41" s="20">
        <v>5000000</v>
      </c>
      <c r="P41" s="19" t="s">
        <v>195</v>
      </c>
      <c r="Q41" s="18">
        <v>0</v>
      </c>
      <c r="R41" s="18">
        <v>0</v>
      </c>
      <c r="S41" s="18">
        <v>0</v>
      </c>
      <c r="T41" s="18">
        <v>0</v>
      </c>
      <c r="U41" s="18"/>
      <c r="V41" s="18"/>
      <c r="W41" s="18"/>
      <c r="X41" s="18">
        <v>800</v>
      </c>
      <c r="Y41" s="18">
        <v>1200</v>
      </c>
    </row>
    <row r="42" spans="1:25" x14ac:dyDescent="0.25">
      <c r="A42" s="25" t="s">
        <v>126</v>
      </c>
      <c r="B42" s="25" t="s">
        <v>60</v>
      </c>
      <c r="C42" s="25" t="s">
        <v>127</v>
      </c>
      <c r="D42" s="25" t="s">
        <v>121</v>
      </c>
      <c r="E42" s="25" t="s">
        <v>63</v>
      </c>
      <c r="F42" s="25">
        <v>2025</v>
      </c>
      <c r="G42" s="25"/>
      <c r="H42" s="26">
        <v>4400</v>
      </c>
      <c r="I42" s="25"/>
      <c r="J42" s="25" t="s">
        <v>67</v>
      </c>
      <c r="K42" s="25" t="s">
        <v>68</v>
      </c>
      <c r="L42" s="25"/>
      <c r="M42" s="25"/>
      <c r="N42" s="25"/>
      <c r="O42" s="25"/>
      <c r="P42" s="25"/>
      <c r="Q42" s="26"/>
      <c r="R42" s="26"/>
      <c r="S42" s="26"/>
      <c r="T42" s="26"/>
      <c r="U42" s="26"/>
      <c r="V42" s="26">
        <v>250</v>
      </c>
      <c r="W42" s="26">
        <v>250</v>
      </c>
      <c r="X42" s="26">
        <v>250</v>
      </c>
      <c r="Y42" s="26">
        <v>250</v>
      </c>
    </row>
    <row r="43" spans="1:25" x14ac:dyDescent="0.25">
      <c r="A43" t="s">
        <v>128</v>
      </c>
      <c r="B43" t="s">
        <v>60</v>
      </c>
      <c r="C43" t="s">
        <v>129</v>
      </c>
      <c r="D43" t="s">
        <v>121</v>
      </c>
      <c r="E43" t="s">
        <v>63</v>
      </c>
      <c r="F43">
        <v>2025</v>
      </c>
      <c r="H43" s="15">
        <v>1343</v>
      </c>
      <c r="J43" t="s">
        <v>67</v>
      </c>
      <c r="K43" t="s">
        <v>68</v>
      </c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A44" t="s">
        <v>130</v>
      </c>
      <c r="B44" t="s">
        <v>60</v>
      </c>
      <c r="C44" t="s">
        <v>103</v>
      </c>
      <c r="D44" t="s">
        <v>121</v>
      </c>
      <c r="E44" t="s">
        <v>63</v>
      </c>
      <c r="F44">
        <v>2015</v>
      </c>
      <c r="H44" s="15">
        <v>3000</v>
      </c>
      <c r="J44" t="s">
        <v>67</v>
      </c>
      <c r="K44" t="s">
        <v>68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A45" t="s">
        <v>131</v>
      </c>
      <c r="B45" t="s">
        <v>60</v>
      </c>
      <c r="C45" t="s">
        <v>132</v>
      </c>
      <c r="D45" t="s">
        <v>121</v>
      </c>
      <c r="E45" t="s">
        <v>63</v>
      </c>
      <c r="F45">
        <v>2020</v>
      </c>
      <c r="H45" s="15">
        <v>59</v>
      </c>
      <c r="J45" t="s">
        <v>67</v>
      </c>
      <c r="K45" t="s">
        <v>68</v>
      </c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A46" s="25" t="s">
        <v>133</v>
      </c>
      <c r="B46" s="25" t="s">
        <v>60</v>
      </c>
      <c r="C46" s="25" t="s">
        <v>216</v>
      </c>
      <c r="D46" s="25" t="s">
        <v>134</v>
      </c>
      <c r="E46" s="25" t="s">
        <v>63</v>
      </c>
      <c r="F46" s="25">
        <v>2015</v>
      </c>
      <c r="G46" s="25"/>
      <c r="H46" s="26">
        <v>3314</v>
      </c>
      <c r="I46" s="25"/>
      <c r="J46" s="25" t="s">
        <v>67</v>
      </c>
      <c r="K46" s="25" t="s">
        <v>68</v>
      </c>
      <c r="L46" s="25"/>
      <c r="M46" s="25"/>
      <c r="N46" s="26">
        <v>29500000</v>
      </c>
      <c r="O46" s="25" t="s">
        <v>197</v>
      </c>
      <c r="P46" s="25"/>
      <c r="Q46" s="26">
        <v>0</v>
      </c>
      <c r="R46" s="26">
        <v>0</v>
      </c>
      <c r="S46" s="26">
        <v>0</v>
      </c>
      <c r="T46" s="26">
        <v>0</v>
      </c>
      <c r="U46" s="26">
        <v>3314</v>
      </c>
      <c r="V46" s="26">
        <v>3314</v>
      </c>
      <c r="W46" s="26">
        <v>3314</v>
      </c>
      <c r="X46" s="26">
        <v>3314</v>
      </c>
      <c r="Y46" s="26">
        <v>3314</v>
      </c>
    </row>
    <row r="47" spans="1:25" x14ac:dyDescent="0.25">
      <c r="A47" s="17" t="s">
        <v>135</v>
      </c>
      <c r="B47" s="17" t="s">
        <v>60</v>
      </c>
      <c r="C47" s="17" t="s">
        <v>136</v>
      </c>
      <c r="D47" s="17" t="s">
        <v>183</v>
      </c>
      <c r="E47" s="17" t="s">
        <v>63</v>
      </c>
      <c r="F47" s="17">
        <v>2015</v>
      </c>
      <c r="G47" s="17"/>
      <c r="H47" s="18">
        <v>300</v>
      </c>
      <c r="I47" s="17"/>
      <c r="J47" s="17" t="s">
        <v>67</v>
      </c>
      <c r="K47" s="17" t="s">
        <v>68</v>
      </c>
      <c r="L47" s="17"/>
      <c r="M47" s="17"/>
      <c r="N47" s="22">
        <v>8000000</v>
      </c>
      <c r="O47" s="17"/>
      <c r="P47" s="17"/>
      <c r="Q47" s="18"/>
      <c r="R47" s="18"/>
      <c r="S47" s="18"/>
      <c r="T47" s="18">
        <v>0</v>
      </c>
      <c r="U47" s="18"/>
      <c r="V47" s="18"/>
      <c r="W47" s="18"/>
      <c r="X47" s="18">
        <v>300</v>
      </c>
      <c r="Y47" s="18">
        <v>300</v>
      </c>
    </row>
    <row r="48" spans="1:25" x14ac:dyDescent="0.25">
      <c r="A48" t="s">
        <v>137</v>
      </c>
      <c r="B48" t="s">
        <v>60</v>
      </c>
      <c r="C48" t="s">
        <v>138</v>
      </c>
      <c r="D48" t="s">
        <v>134</v>
      </c>
      <c r="E48" t="s">
        <v>63</v>
      </c>
      <c r="F48">
        <v>2015</v>
      </c>
      <c r="H48" s="15">
        <v>3489</v>
      </c>
      <c r="J48" t="s">
        <v>67</v>
      </c>
      <c r="K48" t="s">
        <v>68</v>
      </c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25">
      <c r="A49" t="s">
        <v>140</v>
      </c>
      <c r="B49" t="s">
        <v>60</v>
      </c>
      <c r="C49" t="s">
        <v>141</v>
      </c>
      <c r="D49" t="s">
        <v>139</v>
      </c>
      <c r="E49" t="s">
        <v>63</v>
      </c>
      <c r="F49">
        <v>2015</v>
      </c>
      <c r="H49" s="15">
        <v>582</v>
      </c>
      <c r="J49" t="s">
        <v>67</v>
      </c>
      <c r="K49" t="s">
        <v>68</v>
      </c>
      <c r="Q49" s="15"/>
      <c r="R49" s="15"/>
      <c r="S49" s="15"/>
      <c r="T49" s="15">
        <v>307.76160000000004</v>
      </c>
      <c r="U49" s="15">
        <v>393.58437011276692</v>
      </c>
      <c r="V49" s="15">
        <v>422.61742651366006</v>
      </c>
      <c r="W49" s="15">
        <v>440.56471817107439</v>
      </c>
      <c r="X49" s="15">
        <v>453.58996243553918</v>
      </c>
      <c r="Y49" s="15">
        <v>463.8198628360758</v>
      </c>
    </row>
    <row r="50" spans="1:25" x14ac:dyDescent="0.25">
      <c r="A50" s="17" t="s">
        <v>142</v>
      </c>
      <c r="B50" s="17" t="s">
        <v>60</v>
      </c>
      <c r="C50" s="17" t="s">
        <v>143</v>
      </c>
      <c r="D50" s="17" t="s">
        <v>139</v>
      </c>
      <c r="E50" s="17" t="s">
        <v>63</v>
      </c>
      <c r="F50" s="17">
        <v>2020</v>
      </c>
      <c r="G50" s="17"/>
      <c r="H50" s="18">
        <v>200</v>
      </c>
      <c r="I50" s="17"/>
      <c r="J50" s="17" t="s">
        <v>67</v>
      </c>
      <c r="K50" s="17" t="s">
        <v>68</v>
      </c>
      <c r="L50" s="17"/>
      <c r="M50" s="17"/>
      <c r="N50" s="18">
        <v>3000000</v>
      </c>
      <c r="O50" s="17"/>
      <c r="P50" s="17"/>
      <c r="Q50" s="18"/>
      <c r="R50" s="18"/>
      <c r="S50" s="18"/>
      <c r="T50" s="18">
        <v>0</v>
      </c>
      <c r="U50" s="18">
        <v>158.64000000000001</v>
      </c>
      <c r="V50" s="18">
        <v>202.87854129524069</v>
      </c>
      <c r="W50" s="18">
        <v>217.84403428539179</v>
      </c>
      <c r="X50" s="18">
        <v>150</v>
      </c>
      <c r="Y50" s="18">
        <v>200</v>
      </c>
    </row>
    <row r="51" spans="1:25" x14ac:dyDescent="0.25">
      <c r="A51" t="s">
        <v>144</v>
      </c>
      <c r="B51" t="s">
        <v>60</v>
      </c>
      <c r="C51" t="s">
        <v>145</v>
      </c>
      <c r="D51" t="s">
        <v>139</v>
      </c>
      <c r="E51" t="s">
        <v>63</v>
      </c>
      <c r="F51">
        <v>2015</v>
      </c>
      <c r="H51" s="15">
        <v>600</v>
      </c>
      <c r="J51" t="s">
        <v>67</v>
      </c>
      <c r="K51" t="s">
        <v>68</v>
      </c>
      <c r="Q51" s="15"/>
      <c r="R51" s="15"/>
      <c r="S51" s="15"/>
      <c r="T51" s="15">
        <v>317.28000000000003</v>
      </c>
      <c r="U51" s="15">
        <v>405.75708259048139</v>
      </c>
      <c r="V51" s="15">
        <v>435.68806857078357</v>
      </c>
      <c r="W51" s="15">
        <v>454.1904311042004</v>
      </c>
      <c r="X51" s="15">
        <v>467.61851797478266</v>
      </c>
      <c r="Y51" s="15">
        <v>478.1648070475008</v>
      </c>
    </row>
    <row r="52" spans="1:25" x14ac:dyDescent="0.25">
      <c r="A52" t="s">
        <v>146</v>
      </c>
      <c r="B52" t="s">
        <v>60</v>
      </c>
      <c r="C52" t="s">
        <v>147</v>
      </c>
      <c r="D52" t="s">
        <v>139</v>
      </c>
      <c r="E52" t="s">
        <v>63</v>
      </c>
      <c r="F52">
        <v>2025</v>
      </c>
      <c r="H52" s="15">
        <v>4400</v>
      </c>
      <c r="J52" t="s">
        <v>67</v>
      </c>
      <c r="K52" t="s">
        <v>68</v>
      </c>
      <c r="Q52" s="15"/>
      <c r="R52" s="15"/>
      <c r="S52" s="15"/>
      <c r="T52" s="15"/>
      <c r="U52" s="15"/>
      <c r="V52" s="15">
        <v>1576.0800000000002</v>
      </c>
      <c r="W52" s="15">
        <v>2517.3987547536508</v>
      </c>
      <c r="X52" s="15">
        <v>2835.8382605173524</v>
      </c>
      <c r="Y52" s="15">
        <v>3032.6872111158914</v>
      </c>
    </row>
    <row r="53" spans="1:25" x14ac:dyDescent="0.25">
      <c r="A53" t="s">
        <v>148</v>
      </c>
      <c r="B53" t="s">
        <v>60</v>
      </c>
      <c r="C53" t="s">
        <v>149</v>
      </c>
      <c r="D53" t="s">
        <v>139</v>
      </c>
      <c r="E53" t="s">
        <v>63</v>
      </c>
      <c r="F53">
        <v>2020</v>
      </c>
      <c r="H53" s="15">
        <v>60</v>
      </c>
      <c r="J53" t="s">
        <v>67</v>
      </c>
      <c r="K53" t="s">
        <v>68</v>
      </c>
      <c r="Q53" s="15"/>
      <c r="R53" s="15"/>
      <c r="S53" s="15"/>
      <c r="T53" s="15"/>
      <c r="U53" s="15">
        <v>31.728000000000002</v>
      </c>
      <c r="V53" s="15">
        <v>40.575708259048135</v>
      </c>
      <c r="W53" s="15">
        <v>43.568806857078357</v>
      </c>
      <c r="X53" s="15">
        <v>45.419043110420041</v>
      </c>
      <c r="Y53" s="15">
        <v>46.761851797478265</v>
      </c>
    </row>
    <row r="54" spans="1:25" x14ac:dyDescent="0.25">
      <c r="A54" t="s">
        <v>150</v>
      </c>
      <c r="B54" t="s">
        <v>60</v>
      </c>
      <c r="C54" t="s">
        <v>151</v>
      </c>
      <c r="D54" t="s">
        <v>139</v>
      </c>
      <c r="E54" t="s">
        <v>63</v>
      </c>
      <c r="F54">
        <v>2020</v>
      </c>
      <c r="H54" s="15">
        <v>140</v>
      </c>
      <c r="J54" t="s">
        <v>67</v>
      </c>
      <c r="K54" t="s">
        <v>68</v>
      </c>
      <c r="Q54" s="15"/>
      <c r="R54" s="15"/>
      <c r="S54" s="15"/>
      <c r="T54" s="15"/>
      <c r="U54" s="15">
        <v>74.032000000000011</v>
      </c>
      <c r="V54" s="15">
        <v>94.67665260444565</v>
      </c>
      <c r="W54" s="15">
        <v>101.66054933318283</v>
      </c>
      <c r="X54" s="15">
        <v>105.97776725764676</v>
      </c>
      <c r="Y54" s="15">
        <v>109.11098752744928</v>
      </c>
    </row>
    <row r="55" spans="1:25" x14ac:dyDescent="0.25">
      <c r="A55" t="s">
        <v>152</v>
      </c>
      <c r="B55" t="s">
        <v>60</v>
      </c>
      <c r="C55" s="52" t="s">
        <v>217</v>
      </c>
      <c r="D55" s="52" t="s">
        <v>62</v>
      </c>
      <c r="E55" s="52" t="s">
        <v>63</v>
      </c>
      <c r="F55" s="52">
        <v>1974</v>
      </c>
      <c r="G55" s="52"/>
      <c r="H55" s="53">
        <f>440*1.12</f>
        <v>492.80000000000007</v>
      </c>
      <c r="I55" s="52"/>
      <c r="J55" s="52" t="s">
        <v>64</v>
      </c>
      <c r="K55" s="52" t="s">
        <v>65</v>
      </c>
      <c r="L55" s="52"/>
      <c r="M55" s="52"/>
      <c r="N55" s="52"/>
      <c r="O55" s="54">
        <f>ROUND(1500000/493,-2)</f>
        <v>3000</v>
      </c>
      <c r="P55" s="52"/>
      <c r="Q55" s="53">
        <v>335.49999809265137</v>
      </c>
      <c r="R55" s="53">
        <v>345.60000038146973</v>
      </c>
      <c r="S55" s="53">
        <v>340.0333309173584</v>
      </c>
      <c r="T55" s="53">
        <v>340</v>
      </c>
      <c r="U55" s="53">
        <v>400</v>
      </c>
      <c r="V55" s="53">
        <v>493</v>
      </c>
      <c r="W55" s="53">
        <v>493</v>
      </c>
      <c r="X55" s="53">
        <v>493</v>
      </c>
      <c r="Y55" s="53">
        <v>493</v>
      </c>
    </row>
    <row r="56" spans="1:25" x14ac:dyDescent="0.25">
      <c r="A56" t="s">
        <v>153</v>
      </c>
      <c r="B56" t="s">
        <v>60</v>
      </c>
      <c r="C56" t="s">
        <v>154</v>
      </c>
      <c r="D56" t="s">
        <v>139</v>
      </c>
      <c r="E56" t="s">
        <v>63</v>
      </c>
      <c r="F56">
        <v>2015</v>
      </c>
      <c r="H56" s="15">
        <v>150</v>
      </c>
      <c r="J56" t="s">
        <v>67</v>
      </c>
      <c r="K56" t="s">
        <v>68</v>
      </c>
      <c r="Q56" s="15"/>
      <c r="R56" s="15"/>
      <c r="S56" s="15"/>
      <c r="T56" s="15">
        <v>79.320000000000007</v>
      </c>
      <c r="U56" s="15">
        <v>101.43927064762035</v>
      </c>
      <c r="V56" s="15">
        <v>108.92201714269589</v>
      </c>
      <c r="W56" s="15">
        <v>113.5476077760501</v>
      </c>
      <c r="X56" s="15">
        <v>116.90462949369567</v>
      </c>
      <c r="Y56" s="15">
        <v>119.5412017618752</v>
      </c>
    </row>
    <row r="57" spans="1:25" x14ac:dyDescent="0.25">
      <c r="A57" t="s">
        <v>155</v>
      </c>
      <c r="B57" t="s">
        <v>60</v>
      </c>
      <c r="C57" t="s">
        <v>156</v>
      </c>
      <c r="D57" t="s">
        <v>139</v>
      </c>
      <c r="E57" t="s">
        <v>63</v>
      </c>
      <c r="F57">
        <v>2025</v>
      </c>
      <c r="H57" s="15">
        <v>50</v>
      </c>
      <c r="J57" t="s">
        <v>67</v>
      </c>
      <c r="K57" t="s">
        <v>68</v>
      </c>
      <c r="Q57" s="15"/>
      <c r="R57" s="15"/>
      <c r="S57" s="15"/>
      <c r="T57" s="15"/>
      <c r="U57" s="15"/>
      <c r="V57" s="15">
        <v>26.44</v>
      </c>
      <c r="W57" s="15">
        <v>33.813090215873451</v>
      </c>
      <c r="X57" s="15">
        <v>36.307339047565293</v>
      </c>
      <c r="Y57" s="15">
        <v>37.849202592016702</v>
      </c>
    </row>
    <row r="58" spans="1:25" s="36" customFormat="1" x14ac:dyDescent="0.25">
      <c r="H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25">
      <c r="A59" t="s">
        <v>157</v>
      </c>
      <c r="B59" t="s">
        <v>158</v>
      </c>
      <c r="C59" t="s">
        <v>159</v>
      </c>
      <c r="D59" t="s">
        <v>62</v>
      </c>
      <c r="E59" t="s">
        <v>160</v>
      </c>
      <c r="F59">
        <v>2000</v>
      </c>
      <c r="G59">
        <v>2020</v>
      </c>
      <c r="H59">
        <v>4320</v>
      </c>
      <c r="K59" t="s">
        <v>68</v>
      </c>
      <c r="Q59" s="15">
        <v>2923.8999756574631</v>
      </c>
      <c r="R59" s="15">
        <v>3211.2999877929687</v>
      </c>
      <c r="S59" s="15">
        <v>3118.0999603271484</v>
      </c>
      <c r="T59" s="15">
        <v>3181.484401151869</v>
      </c>
      <c r="U59" s="15">
        <v>3498.4066052754715</v>
      </c>
      <c r="V59" s="15">
        <v>3815.3288093990741</v>
      </c>
      <c r="W59" s="15">
        <v>4132.2510135226767</v>
      </c>
      <c r="X59" s="15">
        <v>4320</v>
      </c>
      <c r="Y59" s="15">
        <v>4320</v>
      </c>
    </row>
    <row r="60" spans="1:25" x14ac:dyDescent="0.25">
      <c r="A60" s="49" t="s">
        <v>161</v>
      </c>
      <c r="B60" s="49" t="s">
        <v>158</v>
      </c>
      <c r="C60" s="49" t="s">
        <v>162</v>
      </c>
      <c r="D60" s="49" t="s">
        <v>62</v>
      </c>
      <c r="E60" s="49" t="s">
        <v>160</v>
      </c>
      <c r="F60" s="49">
        <v>2003</v>
      </c>
      <c r="G60" s="49">
        <v>2023</v>
      </c>
      <c r="H60" s="49">
        <v>7800</v>
      </c>
      <c r="I60" s="49"/>
      <c r="J60" s="49"/>
      <c r="K60" s="49" t="s">
        <v>68</v>
      </c>
      <c r="L60" s="49"/>
      <c r="M60" s="49"/>
      <c r="N60" s="49"/>
      <c r="O60" s="49"/>
      <c r="P60" s="49"/>
      <c r="Q60" s="39">
        <v>3703.8999786376953</v>
      </c>
      <c r="R60" s="39">
        <v>4294.5000305175781</v>
      </c>
      <c r="S60" s="39">
        <v>3541.166748046875</v>
      </c>
      <c r="T60" s="39">
        <v>3648.7572275797525</v>
      </c>
      <c r="U60" s="39">
        <v>4186.7096252441397</v>
      </c>
      <c r="V60" s="39">
        <v>6477.1953633626308</v>
      </c>
      <c r="W60" s="39">
        <v>7015.1477610270204</v>
      </c>
      <c r="X60" s="39">
        <v>7553.1001586914099</v>
      </c>
      <c r="Y60" s="39">
        <v>7800</v>
      </c>
    </row>
    <row r="61" spans="1:25" x14ac:dyDescent="0.25">
      <c r="A61" t="s">
        <v>163</v>
      </c>
      <c r="B61" t="s">
        <v>158</v>
      </c>
      <c r="C61" t="s">
        <v>164</v>
      </c>
      <c r="D61" t="s">
        <v>134</v>
      </c>
      <c r="E61" t="s">
        <v>165</v>
      </c>
      <c r="F61">
        <v>2017</v>
      </c>
      <c r="H61" s="15">
        <v>5200</v>
      </c>
      <c r="K61" t="s">
        <v>68</v>
      </c>
      <c r="Q61" s="15"/>
      <c r="R61" s="15"/>
      <c r="S61" s="15"/>
      <c r="T61" s="15"/>
      <c r="U61" s="15">
        <v>3630.840561840866</v>
      </c>
      <c r="V61" s="15">
        <v>4326.6186873544766</v>
      </c>
      <c r="W61" s="15">
        <v>4705.7111888098916</v>
      </c>
      <c r="X61" s="15">
        <v>4967.7286441248052</v>
      </c>
      <c r="Y61" s="15">
        <v>5168.1701864385377</v>
      </c>
    </row>
    <row r="62" spans="1:25" x14ac:dyDescent="0.25">
      <c r="A62" s="25" t="s">
        <v>168</v>
      </c>
      <c r="B62" s="25" t="s">
        <v>158</v>
      </c>
      <c r="C62" s="25" t="s">
        <v>204</v>
      </c>
      <c r="D62" s="25" t="s">
        <v>167</v>
      </c>
      <c r="E62" s="25" t="s">
        <v>165</v>
      </c>
      <c r="F62" s="25">
        <v>2025</v>
      </c>
      <c r="G62" s="25"/>
      <c r="H62" s="26">
        <v>500</v>
      </c>
      <c r="I62" s="25"/>
      <c r="J62" s="30" t="s">
        <v>200</v>
      </c>
      <c r="K62" s="25" t="s">
        <v>68</v>
      </c>
      <c r="L62" s="25"/>
      <c r="M62" s="25"/>
      <c r="N62" s="25"/>
      <c r="O62" s="25"/>
      <c r="P62" s="25"/>
      <c r="Q62" s="26"/>
      <c r="R62" s="26"/>
      <c r="S62" s="26"/>
      <c r="T62" s="26"/>
      <c r="U62" s="25"/>
      <c r="V62" s="26">
        <v>367.52862777581322</v>
      </c>
      <c r="W62" s="26">
        <v>424.71327017200878</v>
      </c>
      <c r="X62" s="26">
        <v>458.16414159093233</v>
      </c>
      <c r="Y62" s="26">
        <v>481.89791256820422</v>
      </c>
    </row>
    <row r="63" spans="1:25" x14ac:dyDescent="0.25">
      <c r="A63" s="38" t="s">
        <v>169</v>
      </c>
      <c r="B63" s="38" t="s">
        <v>158</v>
      </c>
      <c r="C63" s="38" t="s">
        <v>208</v>
      </c>
      <c r="D63" s="38" t="s">
        <v>121</v>
      </c>
      <c r="E63" s="38" t="s">
        <v>165</v>
      </c>
      <c r="F63" s="44">
        <v>2025</v>
      </c>
      <c r="G63" s="38"/>
      <c r="H63" s="43">
        <v>1680</v>
      </c>
      <c r="I63" s="38"/>
      <c r="J63" s="38"/>
      <c r="K63" s="38"/>
      <c r="L63" s="38"/>
      <c r="M63" s="38"/>
      <c r="N63" s="38"/>
      <c r="O63" s="38"/>
      <c r="P63" s="38"/>
      <c r="Q63" s="39"/>
      <c r="R63" s="39"/>
      <c r="S63" s="39"/>
      <c r="T63" s="39"/>
      <c r="U63" s="43"/>
      <c r="V63" s="43">
        <v>840</v>
      </c>
      <c r="W63" s="43">
        <v>1680</v>
      </c>
      <c r="X63" s="43">
        <v>1680</v>
      </c>
      <c r="Y63" s="43">
        <v>1680</v>
      </c>
    </row>
    <row r="64" spans="1:25" x14ac:dyDescent="0.25">
      <c r="A64" s="49" t="s">
        <v>170</v>
      </c>
      <c r="B64" s="49" t="s">
        <v>158</v>
      </c>
      <c r="C64" s="49" t="s">
        <v>171</v>
      </c>
      <c r="D64" s="49" t="s">
        <v>121</v>
      </c>
      <c r="E64" s="49" t="s">
        <v>165</v>
      </c>
      <c r="F64" s="49">
        <v>2025</v>
      </c>
      <c r="G64" s="49"/>
      <c r="H64" s="39">
        <v>5600</v>
      </c>
      <c r="I64" s="49"/>
      <c r="J64" s="49"/>
      <c r="K64" s="49" t="s">
        <v>68</v>
      </c>
      <c r="L64" s="49"/>
      <c r="M64" s="49"/>
      <c r="N64" s="49"/>
      <c r="O64" s="49"/>
      <c r="P64" s="49"/>
      <c r="Q64" s="39"/>
      <c r="R64" s="39"/>
      <c r="S64" s="39"/>
      <c r="T64" s="39"/>
      <c r="U64" s="39"/>
      <c r="V64" s="39">
        <v>4756.7886259264978</v>
      </c>
      <c r="W64" s="39">
        <v>5131.4383858184419</v>
      </c>
      <c r="X64" s="39">
        <v>5397.2566207638874</v>
      </c>
      <c r="Y64" s="39">
        <v>5600</v>
      </c>
    </row>
    <row r="65" spans="1:86" x14ac:dyDescent="0.25">
      <c r="A65" s="25" t="s">
        <v>172</v>
      </c>
      <c r="B65" s="25" t="s">
        <v>158</v>
      </c>
      <c r="C65" s="25" t="s">
        <v>203</v>
      </c>
      <c r="D65" s="25" t="s">
        <v>121</v>
      </c>
      <c r="E65" s="25" t="s">
        <v>165</v>
      </c>
      <c r="F65" s="25">
        <v>2025</v>
      </c>
      <c r="G65" s="25"/>
      <c r="H65" s="26">
        <v>400</v>
      </c>
      <c r="I65" s="25"/>
      <c r="J65" s="30" t="s">
        <v>200</v>
      </c>
      <c r="K65" s="25" t="s">
        <v>68</v>
      </c>
      <c r="L65" s="25"/>
      <c r="M65" s="25"/>
      <c r="N65" s="25"/>
      <c r="O65" s="25"/>
      <c r="P65" s="25"/>
      <c r="Q65" s="26"/>
      <c r="R65" s="26"/>
      <c r="S65" s="26"/>
      <c r="T65" s="26"/>
      <c r="U65" s="25"/>
      <c r="V65" s="26">
        <v>294.02290222065062</v>
      </c>
      <c r="W65" s="26">
        <v>339.77061613760702</v>
      </c>
      <c r="X65" s="26">
        <v>366.53131327274588</v>
      </c>
      <c r="Y65" s="26">
        <v>385.51833005456342</v>
      </c>
    </row>
    <row r="66" spans="1:86" s="32" customFormat="1" x14ac:dyDescent="0.25">
      <c r="A66" s="25" t="s">
        <v>166</v>
      </c>
      <c r="B66" s="25" t="s">
        <v>158</v>
      </c>
      <c r="C66" s="25" t="s">
        <v>202</v>
      </c>
      <c r="D66" s="25" t="s">
        <v>121</v>
      </c>
      <c r="E66" s="25" t="s">
        <v>165</v>
      </c>
      <c r="F66" s="25">
        <v>2025</v>
      </c>
      <c r="G66" s="25"/>
      <c r="H66" s="26">
        <v>1000</v>
      </c>
      <c r="I66" s="25"/>
      <c r="J66" s="30" t="s">
        <v>200</v>
      </c>
      <c r="K66" s="25" t="s">
        <v>68</v>
      </c>
      <c r="L66" s="25"/>
      <c r="M66" s="25"/>
      <c r="N66" s="25"/>
      <c r="O66" s="25"/>
      <c r="P66" s="25"/>
      <c r="Q66" s="26"/>
      <c r="R66" s="26"/>
      <c r="S66" s="26"/>
      <c r="T66" s="26"/>
      <c r="U66" s="25"/>
      <c r="V66" s="26">
        <v>650.77102763023811</v>
      </c>
      <c r="W66" s="26">
        <v>812.60785437717288</v>
      </c>
      <c r="X66" s="26">
        <v>892.71664398115354</v>
      </c>
      <c r="Y66" s="26">
        <v>946.4113400528671</v>
      </c>
    </row>
    <row r="67" spans="1:86" x14ac:dyDescent="0.25">
      <c r="A67" s="38" t="s">
        <v>173</v>
      </c>
      <c r="B67" s="38" t="s">
        <v>158</v>
      </c>
      <c r="C67" s="44" t="s">
        <v>209</v>
      </c>
      <c r="D67" s="38" t="s">
        <v>121</v>
      </c>
      <c r="E67" s="38" t="s">
        <v>165</v>
      </c>
      <c r="F67" s="44">
        <v>2025</v>
      </c>
      <c r="G67" s="38"/>
      <c r="H67" s="39"/>
      <c r="I67" s="38"/>
      <c r="J67" s="38"/>
      <c r="K67" s="38"/>
      <c r="L67" s="38"/>
      <c r="M67" s="38"/>
      <c r="N67" s="38"/>
      <c r="O67" s="38"/>
      <c r="P67" s="38"/>
      <c r="Q67" s="39"/>
      <c r="R67" s="39"/>
      <c r="S67" s="39"/>
      <c r="T67" s="43"/>
      <c r="U67" s="43"/>
      <c r="V67" s="43">
        <v>800</v>
      </c>
      <c r="W67" s="43">
        <v>1600</v>
      </c>
      <c r="X67" s="43">
        <v>1600</v>
      </c>
      <c r="Y67" s="43">
        <v>1600</v>
      </c>
    </row>
    <row r="68" spans="1:86" x14ac:dyDescent="0.25">
      <c r="A68" t="s">
        <v>174</v>
      </c>
      <c r="B68" t="s">
        <v>158</v>
      </c>
      <c r="C68" t="s">
        <v>175</v>
      </c>
      <c r="D68" t="s">
        <v>121</v>
      </c>
      <c r="E68" t="s">
        <v>165</v>
      </c>
      <c r="F68">
        <v>2015</v>
      </c>
      <c r="H68" s="15">
        <v>150</v>
      </c>
      <c r="K68" t="s">
        <v>68</v>
      </c>
      <c r="Q68" s="15"/>
      <c r="R68" s="15"/>
      <c r="S68" s="15"/>
      <c r="T68" s="15">
        <v>70.424999999999997</v>
      </c>
      <c r="U68" s="15">
        <v>114.77104686339436</v>
      </c>
      <c r="V68" s="15">
        <v>129.77290800175967</v>
      </c>
      <c r="W68" s="15">
        <v>139.04657087543458</v>
      </c>
      <c r="X68" s="15">
        <v>145.77693033365472</v>
      </c>
      <c r="Y68" s="15">
        <v>150</v>
      </c>
    </row>
    <row r="69" spans="1:86" x14ac:dyDescent="0.25">
      <c r="A69" s="38" t="s">
        <v>176</v>
      </c>
      <c r="B69" s="38" t="s">
        <v>158</v>
      </c>
      <c r="C69" s="38" t="s">
        <v>210</v>
      </c>
      <c r="D69" s="38" t="s">
        <v>121</v>
      </c>
      <c r="E69" s="38" t="s">
        <v>165</v>
      </c>
      <c r="F69" s="38">
        <v>2016</v>
      </c>
      <c r="G69" s="38"/>
      <c r="H69" s="43">
        <v>1120</v>
      </c>
      <c r="I69" s="38"/>
      <c r="J69" s="38"/>
      <c r="K69" s="38"/>
      <c r="L69" s="38"/>
      <c r="M69" s="38"/>
      <c r="N69" s="38"/>
      <c r="O69" s="38"/>
      <c r="P69" s="38"/>
      <c r="Q69" s="39"/>
      <c r="R69" s="39"/>
      <c r="S69" s="39"/>
      <c r="T69" s="43"/>
      <c r="U69" s="43"/>
      <c r="V69" s="43">
        <v>1235</v>
      </c>
      <c r="W69" s="43">
        <v>1427</v>
      </c>
      <c r="X69" s="43">
        <v>1539</v>
      </c>
      <c r="Y69" s="43">
        <v>1619</v>
      </c>
    </row>
    <row r="70" spans="1:86" x14ac:dyDescent="0.25">
      <c r="A70" s="38" t="s">
        <v>177</v>
      </c>
      <c r="B70" s="38" t="s">
        <v>158</v>
      </c>
      <c r="C70" s="44" t="s">
        <v>211</v>
      </c>
      <c r="D70" s="44" t="s">
        <v>62</v>
      </c>
      <c r="E70" s="38"/>
      <c r="F70" s="38"/>
      <c r="G70" s="38"/>
      <c r="H70" s="45">
        <v>800</v>
      </c>
      <c r="I70" s="38"/>
      <c r="J70" s="38"/>
      <c r="K70" s="38"/>
      <c r="L70" s="38"/>
      <c r="M70" s="38"/>
      <c r="N70" s="38"/>
      <c r="O70" s="38"/>
      <c r="P70" s="38"/>
      <c r="Q70" s="39"/>
      <c r="R70" s="39"/>
      <c r="S70" s="39"/>
      <c r="T70" s="43">
        <v>500</v>
      </c>
      <c r="U70" s="43">
        <v>500</v>
      </c>
      <c r="V70" s="43">
        <v>500</v>
      </c>
      <c r="W70" s="43">
        <v>500</v>
      </c>
      <c r="X70" s="43">
        <v>500</v>
      </c>
      <c r="Y70" s="43">
        <v>500</v>
      </c>
    </row>
    <row r="71" spans="1:86" x14ac:dyDescent="0.25">
      <c r="A71" s="25" t="s">
        <v>178</v>
      </c>
      <c r="B71" s="25" t="s">
        <v>158</v>
      </c>
      <c r="C71" s="25" t="s">
        <v>212</v>
      </c>
      <c r="D71" s="25" t="s">
        <v>121</v>
      </c>
      <c r="E71" s="25" t="s">
        <v>165</v>
      </c>
      <c r="F71" s="25">
        <v>2025</v>
      </c>
      <c r="G71" s="25"/>
      <c r="H71" s="26">
        <v>3900</v>
      </c>
      <c r="I71" s="25"/>
      <c r="J71" s="30" t="s">
        <v>200</v>
      </c>
      <c r="K71" s="25" t="s">
        <v>68</v>
      </c>
      <c r="L71" s="25"/>
      <c r="M71" s="25"/>
      <c r="N71" s="25"/>
      <c r="O71" s="25"/>
      <c r="P71" s="25"/>
      <c r="Q71" s="26"/>
      <c r="R71" s="26"/>
      <c r="S71" s="26"/>
      <c r="T71" s="26"/>
      <c r="U71" s="25"/>
      <c r="V71" s="26">
        <v>1831.05</v>
      </c>
      <c r="W71" s="26">
        <v>2984.0472184482533</v>
      </c>
      <c r="X71" s="26">
        <v>3374.0956080457513</v>
      </c>
      <c r="Y71" s="26">
        <v>3615.2108427612993</v>
      </c>
    </row>
    <row r="72" spans="1:86" x14ac:dyDescent="0.25">
      <c r="A72" s="25" t="s">
        <v>179</v>
      </c>
      <c r="B72" s="25" t="s">
        <v>158</v>
      </c>
      <c r="C72" s="25" t="s">
        <v>198</v>
      </c>
      <c r="D72" s="25" t="s">
        <v>139</v>
      </c>
      <c r="E72" s="25" t="s">
        <v>165</v>
      </c>
      <c r="F72" s="25">
        <v>2015</v>
      </c>
      <c r="G72" s="25"/>
      <c r="H72" s="21">
        <v>1500</v>
      </c>
      <c r="I72" s="25"/>
      <c r="J72" s="25"/>
      <c r="K72" s="25" t="s">
        <v>68</v>
      </c>
      <c r="L72" s="25"/>
      <c r="M72" s="25"/>
      <c r="N72" s="20">
        <v>18000000</v>
      </c>
      <c r="O72" s="25"/>
      <c r="P72" s="25"/>
      <c r="Q72" s="26"/>
      <c r="R72" s="26"/>
      <c r="S72" s="26"/>
      <c r="T72" s="26">
        <v>234.75</v>
      </c>
      <c r="U72" s="26">
        <v>382.5701562113145</v>
      </c>
      <c r="V72" s="26">
        <v>432.57636000586558</v>
      </c>
      <c r="W72" s="26">
        <v>463.48856958478194</v>
      </c>
      <c r="X72" s="26">
        <v>485.92310111218239</v>
      </c>
      <c r="Y72" s="26">
        <v>500</v>
      </c>
    </row>
    <row r="73" spans="1:86" x14ac:dyDescent="0.25">
      <c r="A73" s="25" t="s">
        <v>180</v>
      </c>
      <c r="B73" s="25" t="s">
        <v>181</v>
      </c>
      <c r="C73" s="25" t="s">
        <v>182</v>
      </c>
      <c r="D73" s="25" t="s">
        <v>183</v>
      </c>
      <c r="E73" s="25" t="s">
        <v>184</v>
      </c>
      <c r="F73" s="27">
        <v>2015</v>
      </c>
      <c r="G73" s="25"/>
      <c r="H73" s="26">
        <v>56000</v>
      </c>
      <c r="I73" s="25"/>
      <c r="J73" s="25"/>
      <c r="K73" s="25" t="s">
        <v>68</v>
      </c>
      <c r="L73" s="25"/>
      <c r="M73" s="25"/>
      <c r="N73" s="25"/>
      <c r="O73" s="25"/>
      <c r="P73" s="25"/>
      <c r="Q73" s="26"/>
      <c r="R73" s="26"/>
      <c r="S73" s="26"/>
      <c r="T73" s="28">
        <v>56000</v>
      </c>
      <c r="U73" s="26">
        <v>56000</v>
      </c>
      <c r="V73" s="26">
        <v>56000</v>
      </c>
      <c r="W73" s="26">
        <v>56000</v>
      </c>
      <c r="X73" s="26">
        <v>56000</v>
      </c>
      <c r="Y73" s="26">
        <v>56000</v>
      </c>
    </row>
    <row r="74" spans="1:86" s="31" customFormat="1" x14ac:dyDescent="0.25">
      <c r="A74" s="25" t="s">
        <v>185</v>
      </c>
      <c r="B74" s="25" t="s">
        <v>181</v>
      </c>
      <c r="C74" s="25" t="s">
        <v>186</v>
      </c>
      <c r="D74" s="25" t="s">
        <v>139</v>
      </c>
      <c r="E74" s="25" t="s">
        <v>187</v>
      </c>
      <c r="F74" s="27">
        <v>2035</v>
      </c>
      <c r="G74" s="25"/>
      <c r="H74" s="26">
        <v>56000</v>
      </c>
      <c r="I74" s="25"/>
      <c r="J74" s="25"/>
      <c r="K74" s="25" t="s">
        <v>68</v>
      </c>
      <c r="L74" s="25"/>
      <c r="M74" s="25"/>
      <c r="N74" s="25"/>
      <c r="O74" s="25"/>
      <c r="P74" s="25"/>
      <c r="Q74" s="26"/>
      <c r="R74" s="26"/>
      <c r="S74" s="26"/>
      <c r="T74" s="26"/>
      <c r="U74" s="29" t="s">
        <v>199</v>
      </c>
      <c r="V74" s="29" t="s">
        <v>199</v>
      </c>
      <c r="W74" s="29" t="s">
        <v>199</v>
      </c>
      <c r="X74" s="26">
        <v>56000</v>
      </c>
      <c r="Y74" s="26">
        <v>56000</v>
      </c>
    </row>
    <row r="75" spans="1:86" x14ac:dyDescent="0.25">
      <c r="A75" s="25" t="s">
        <v>188</v>
      </c>
      <c r="B75" s="25" t="s">
        <v>181</v>
      </c>
      <c r="C75" s="25" t="s">
        <v>205</v>
      </c>
      <c r="D75" s="25" t="s">
        <v>121</v>
      </c>
      <c r="E75" s="25" t="s">
        <v>187</v>
      </c>
      <c r="F75" s="25">
        <v>2025</v>
      </c>
      <c r="G75" s="25"/>
      <c r="H75" s="26">
        <v>28000</v>
      </c>
      <c r="I75" s="25"/>
      <c r="J75" s="30" t="s">
        <v>200</v>
      </c>
      <c r="K75" s="25" t="s">
        <v>68</v>
      </c>
      <c r="L75" s="25"/>
      <c r="M75" s="25"/>
      <c r="N75" s="25" t="s">
        <v>201</v>
      </c>
      <c r="O75" s="25"/>
      <c r="P75" s="25"/>
      <c r="Q75" s="26"/>
      <c r="R75" s="26"/>
      <c r="S75" s="26"/>
      <c r="T75" s="26"/>
      <c r="U75" s="25"/>
      <c r="V75" s="26">
        <v>28000</v>
      </c>
      <c r="W75" s="26">
        <v>28000</v>
      </c>
      <c r="X75" s="26">
        <v>28000</v>
      </c>
      <c r="Y75" s="26">
        <v>28000</v>
      </c>
    </row>
    <row r="76" spans="1:86" x14ac:dyDescent="0.25">
      <c r="B76" s="40" t="s">
        <v>60</v>
      </c>
      <c r="C76" s="40" t="s">
        <v>206</v>
      </c>
      <c r="D76" s="46" t="s">
        <v>207</v>
      </c>
      <c r="E76" s="40" t="s">
        <v>70</v>
      </c>
      <c r="F76" s="40">
        <v>2023</v>
      </c>
      <c r="G76" s="41"/>
      <c r="H76" s="42">
        <v>92960</v>
      </c>
      <c r="I76" s="41"/>
      <c r="J76" s="41"/>
      <c r="K76" s="40" t="s">
        <v>68</v>
      </c>
      <c r="L76" s="36"/>
      <c r="M76" s="36"/>
      <c r="N76" s="36"/>
      <c r="O76" s="36"/>
      <c r="P76" s="36"/>
      <c r="Q76" s="37"/>
      <c r="R76" s="37"/>
      <c r="S76" s="37"/>
      <c r="T76" s="47"/>
      <c r="U76" s="47"/>
      <c r="V76" s="42">
        <v>16800</v>
      </c>
      <c r="W76" s="42">
        <v>33600</v>
      </c>
      <c r="X76" s="42">
        <v>92960</v>
      </c>
      <c r="Y76" s="42">
        <v>92960</v>
      </c>
      <c r="AY76">
        <v>0</v>
      </c>
      <c r="AZ76">
        <v>0</v>
      </c>
      <c r="BA76">
        <v>0</v>
      </c>
      <c r="BB76">
        <v>56000</v>
      </c>
      <c r="BC76">
        <v>56000</v>
      </c>
      <c r="BD76">
        <v>56000</v>
      </c>
      <c r="BE76">
        <v>56000</v>
      </c>
      <c r="BF76">
        <v>56000</v>
      </c>
      <c r="BG76">
        <v>56000</v>
      </c>
      <c r="BH76">
        <v>56000</v>
      </c>
      <c r="BI76">
        <v>56000</v>
      </c>
      <c r="BJ76">
        <v>56000</v>
      </c>
      <c r="BK76">
        <v>56000</v>
      </c>
      <c r="BL76">
        <v>56000</v>
      </c>
      <c r="BM76">
        <v>56000</v>
      </c>
      <c r="BN76">
        <v>56000</v>
      </c>
      <c r="BO76">
        <v>56000</v>
      </c>
      <c r="BP76">
        <v>56000</v>
      </c>
      <c r="BQ76">
        <v>56000</v>
      </c>
      <c r="BR76">
        <v>56000</v>
      </c>
      <c r="BS76">
        <v>56000</v>
      </c>
      <c r="BT76">
        <v>56000</v>
      </c>
      <c r="BU76">
        <v>56000</v>
      </c>
      <c r="BV76">
        <v>56000</v>
      </c>
      <c r="BW76">
        <v>56000</v>
      </c>
      <c r="BX76">
        <v>56000</v>
      </c>
      <c r="BY76">
        <v>56000</v>
      </c>
      <c r="BZ76">
        <v>56000</v>
      </c>
      <c r="CA76">
        <v>56000</v>
      </c>
      <c r="CB76">
        <v>56000</v>
      </c>
      <c r="CC76">
        <v>56000</v>
      </c>
      <c r="CD76">
        <v>56000</v>
      </c>
      <c r="CE76">
        <v>56000</v>
      </c>
      <c r="CF76">
        <v>56000</v>
      </c>
      <c r="CG76">
        <v>56000</v>
      </c>
      <c r="CH76">
        <v>56000</v>
      </c>
    </row>
    <row r="77" spans="1:86" x14ac:dyDescent="0.25">
      <c r="Q77" s="15"/>
      <c r="R77" s="15"/>
      <c r="S77" s="15"/>
      <c r="T77" s="15"/>
      <c r="U77" s="15"/>
      <c r="V77" s="15"/>
      <c r="W77" s="15"/>
      <c r="X77" s="15"/>
      <c r="Y77" s="15"/>
      <c r="AY77">
        <v>0</v>
      </c>
      <c r="AZ77">
        <v>56000</v>
      </c>
      <c r="BA77">
        <v>56000</v>
      </c>
      <c r="BB77">
        <v>56000</v>
      </c>
      <c r="BC77">
        <v>56000</v>
      </c>
      <c r="BD77">
        <v>56000</v>
      </c>
      <c r="BE77">
        <v>56000</v>
      </c>
      <c r="BF77">
        <v>56000</v>
      </c>
      <c r="BG77">
        <v>56000</v>
      </c>
      <c r="BH77">
        <v>56000</v>
      </c>
      <c r="BI77">
        <v>56000</v>
      </c>
      <c r="BJ77">
        <v>56000</v>
      </c>
      <c r="BK77">
        <v>56000</v>
      </c>
      <c r="BL77">
        <v>56000</v>
      </c>
      <c r="BM77">
        <v>56000</v>
      </c>
      <c r="BN77">
        <v>56000</v>
      </c>
      <c r="BO77">
        <v>56000</v>
      </c>
      <c r="BP77">
        <v>56000</v>
      </c>
      <c r="BQ77">
        <v>56000</v>
      </c>
      <c r="BR77">
        <v>56000</v>
      </c>
      <c r="BS77">
        <v>56000</v>
      </c>
      <c r="BT77">
        <v>56000</v>
      </c>
      <c r="BU77">
        <v>56000</v>
      </c>
      <c r="BV77">
        <v>56000</v>
      </c>
      <c r="BW77">
        <v>56000</v>
      </c>
      <c r="BX77">
        <v>56000</v>
      </c>
      <c r="BY77">
        <v>56000</v>
      </c>
      <c r="BZ77">
        <v>56000</v>
      </c>
      <c r="CA77">
        <v>56000</v>
      </c>
      <c r="CB77">
        <v>56000</v>
      </c>
      <c r="CC77">
        <v>56000</v>
      </c>
      <c r="CD77">
        <v>56000</v>
      </c>
      <c r="CE77">
        <v>56000</v>
      </c>
      <c r="CF77">
        <v>56000</v>
      </c>
      <c r="CG77">
        <v>56000</v>
      </c>
      <c r="CH77">
        <v>56000</v>
      </c>
    </row>
    <row r="78" spans="1:86" x14ac:dyDescent="0.25">
      <c r="Q78" s="15"/>
      <c r="R78" s="15"/>
      <c r="S78" s="15"/>
      <c r="T78" s="15"/>
      <c r="U78" s="15"/>
      <c r="V78" s="15"/>
      <c r="W78" s="15"/>
      <c r="X78" s="15"/>
      <c r="Y78" s="15"/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28000</v>
      </c>
      <c r="BJ78">
        <v>28000</v>
      </c>
      <c r="BK78">
        <v>28000</v>
      </c>
      <c r="BL78">
        <v>28000</v>
      </c>
      <c r="BM78">
        <v>28000</v>
      </c>
      <c r="BN78">
        <v>28000</v>
      </c>
      <c r="BO78">
        <v>28000</v>
      </c>
      <c r="BP78">
        <v>28000</v>
      </c>
      <c r="BQ78">
        <v>28000</v>
      </c>
      <c r="BR78">
        <v>28000</v>
      </c>
      <c r="BS78">
        <v>28000</v>
      </c>
      <c r="BT78">
        <v>28000</v>
      </c>
      <c r="BU78">
        <v>28000</v>
      </c>
      <c r="BV78">
        <v>28000</v>
      </c>
      <c r="BW78">
        <v>28000</v>
      </c>
      <c r="BX78">
        <v>28000</v>
      </c>
      <c r="BY78">
        <v>28000</v>
      </c>
      <c r="BZ78">
        <v>28000</v>
      </c>
      <c r="CA78">
        <v>28000</v>
      </c>
      <c r="CB78">
        <v>28000</v>
      </c>
      <c r="CC78">
        <v>28000</v>
      </c>
      <c r="CD78">
        <v>28000</v>
      </c>
      <c r="CE78">
        <v>28000</v>
      </c>
      <c r="CF78">
        <v>28000</v>
      </c>
      <c r="CG78">
        <v>28000</v>
      </c>
      <c r="CH78">
        <v>28000</v>
      </c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4-13-2015\SDCWA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BDF05-37C6-4476-A7E4-B89C3885D323}"/>
</file>

<file path=customXml/itemProps2.xml><?xml version="1.0" encoding="utf-8"?>
<ds:datastoreItem xmlns:ds="http://schemas.openxmlformats.org/officeDocument/2006/customXml" ds:itemID="{5D2013C6-A944-460D-B057-7FAFD1A8E8A4}"/>
</file>

<file path=customXml/itemProps3.xml><?xml version="1.0" encoding="utf-8"?>
<ds:datastoreItem xmlns:ds="http://schemas.openxmlformats.org/officeDocument/2006/customXml" ds:itemID="{19D3B470-90FF-44F1-B2F9-92A0B15F5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ProjectList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Master IRP LR Inventory Table051815 6-16-2015</dc:title>
  <dc:creator>Ti,Mike N</dc:creator>
  <cp:lastModifiedBy>Ti,Mike N</cp:lastModifiedBy>
  <dcterms:created xsi:type="dcterms:W3CDTF">2015-04-13T22:11:46Z</dcterms:created>
  <dcterms:modified xsi:type="dcterms:W3CDTF">2015-06-16T17:47:48Z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