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30" yWindow="1920" windowWidth="16935" windowHeight="9165"/>
  </bookViews>
  <sheets>
    <sheet name="Emplr_Benefits" sheetId="2" r:id="rId1"/>
    <sheet name="Actuals" sheetId="5" r:id="rId2"/>
    <sheet name="PERS" sheetId="7" r:id="rId3"/>
    <sheet name="Medical" sheetId="8" r:id="rId4"/>
    <sheet name="FTE" sheetId="9" r:id="rId5"/>
    <sheet name="Sheet1" sheetId="10" r:id="rId6"/>
  </sheets>
  <definedNames>
    <definedName name="_xlnm.Print_Area" localSheetId="0">Emplr_Benefits!$A$1:$M$90</definedName>
  </definedNames>
  <calcPr calcId="145621"/>
</workbook>
</file>

<file path=xl/calcChain.xml><?xml version="1.0" encoding="utf-8"?>
<calcChain xmlns="http://schemas.openxmlformats.org/spreadsheetml/2006/main">
  <c r="K11" i="10" l="1"/>
  <c r="I11" i="10"/>
  <c r="I9" i="10"/>
  <c r="I8" i="10"/>
  <c r="I7" i="10"/>
  <c r="H9" i="10"/>
  <c r="E9" i="10"/>
  <c r="E8" i="10"/>
  <c r="F8" i="10"/>
  <c r="G8" i="10"/>
  <c r="G9" i="10"/>
  <c r="G7" i="10"/>
  <c r="F9" i="10"/>
  <c r="G6" i="10"/>
  <c r="F6" i="10"/>
  <c r="D9" i="10"/>
  <c r="C9" i="10"/>
  <c r="G5" i="10"/>
  <c r="F5" i="10"/>
  <c r="D8" i="10"/>
  <c r="D7" i="10"/>
  <c r="C8" i="10"/>
  <c r="C7" i="10"/>
  <c r="F7" i="10" l="1"/>
  <c r="E13" i="2"/>
  <c r="F13" i="2"/>
  <c r="E56" i="8"/>
  <c r="G54" i="8"/>
  <c r="E54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21" i="8"/>
  <c r="C9" i="8" l="1"/>
  <c r="E93" i="2" l="1"/>
  <c r="F93" i="2"/>
  <c r="E7" i="10" l="1"/>
  <c r="E10" i="2"/>
  <c r="E11" i="10" l="1"/>
  <c r="H8" i="10"/>
  <c r="H7" i="10"/>
  <c r="H11" i="10" s="1"/>
  <c r="J11" i="10" s="1"/>
  <c r="F11" i="10"/>
  <c r="E16" i="2"/>
  <c r="E97" i="2"/>
  <c r="E96" i="2"/>
  <c r="E80" i="2" l="1"/>
  <c r="F80" i="2"/>
  <c r="L1589" i="9"/>
  <c r="F1589" i="9"/>
  <c r="E83" i="2"/>
  <c r="F83" i="2"/>
  <c r="F79" i="2"/>
  <c r="E79" i="2"/>
  <c r="E1589" i="9"/>
  <c r="E69" i="2"/>
  <c r="F69" i="2"/>
  <c r="E64" i="2"/>
  <c r="F64" i="2"/>
  <c r="F63" i="2"/>
  <c r="J1893" i="9"/>
  <c r="H1893" i="9"/>
  <c r="D1893" i="9"/>
  <c r="B1893" i="9"/>
  <c r="J256" i="9"/>
  <c r="H256" i="9"/>
  <c r="D256" i="9"/>
  <c r="B256" i="9"/>
  <c r="J134" i="9"/>
  <c r="H134" i="9"/>
  <c r="B134" i="9"/>
  <c r="D134" i="9"/>
  <c r="F16" i="8"/>
  <c r="H16" i="8" s="1"/>
  <c r="D16" i="8"/>
  <c r="F12" i="2"/>
  <c r="D16" i="7"/>
  <c r="C16" i="7"/>
  <c r="C15" i="7"/>
  <c r="D15" i="7" s="1"/>
  <c r="C14" i="7"/>
  <c r="D14" i="7" s="1"/>
  <c r="D13" i="7"/>
  <c r="C13" i="7"/>
  <c r="D12" i="7"/>
  <c r="C12" i="7"/>
  <c r="C11" i="7"/>
  <c r="D11" i="7" s="1"/>
  <c r="C10" i="7"/>
  <c r="D10" i="7" s="1"/>
  <c r="E43" i="2" l="1"/>
  <c r="F43" i="2"/>
  <c r="F39" i="2" l="1"/>
  <c r="F32" i="2" l="1"/>
  <c r="F16" i="2" s="1"/>
  <c r="E32" i="2"/>
  <c r="E36" i="2" s="1"/>
  <c r="F36" i="2" l="1"/>
  <c r="B37" i="5"/>
  <c r="B36" i="5"/>
  <c r="B35" i="5"/>
  <c r="B34" i="5"/>
  <c r="B33" i="5"/>
  <c r="B32" i="5"/>
  <c r="B28" i="5"/>
  <c r="B27" i="5"/>
  <c r="B26" i="5"/>
  <c r="B25" i="5"/>
  <c r="B24" i="5"/>
  <c r="B23" i="5"/>
  <c r="C37" i="5" l="1"/>
  <c r="C36" i="5"/>
  <c r="C35" i="5"/>
  <c r="C34" i="5"/>
  <c r="C33" i="5"/>
  <c r="C32" i="5"/>
  <c r="J28" i="5"/>
  <c r="J27" i="5"/>
  <c r="J26" i="5"/>
  <c r="J25" i="5"/>
  <c r="J24" i="5"/>
  <c r="J23" i="5"/>
  <c r="I28" i="5"/>
  <c r="I27" i="5"/>
  <c r="I26" i="5"/>
  <c r="I25" i="5"/>
  <c r="I24" i="5"/>
  <c r="I23" i="5"/>
  <c r="H28" i="5"/>
  <c r="H27" i="5"/>
  <c r="H26" i="5"/>
  <c r="H25" i="5"/>
  <c r="H24" i="5"/>
  <c r="H23" i="5"/>
  <c r="G28" i="5"/>
  <c r="G27" i="5"/>
  <c r="G26" i="5"/>
  <c r="G25" i="5"/>
  <c r="G24" i="5"/>
  <c r="G23" i="5"/>
  <c r="F28" i="5"/>
  <c r="F27" i="5"/>
  <c r="F26" i="5"/>
  <c r="F25" i="5"/>
  <c r="F24" i="5"/>
  <c r="F23" i="5"/>
  <c r="E28" i="5"/>
  <c r="E27" i="5"/>
  <c r="E26" i="5"/>
  <c r="E25" i="5"/>
  <c r="E24" i="5"/>
  <c r="E23" i="5"/>
  <c r="D28" i="5"/>
  <c r="D27" i="5"/>
  <c r="D26" i="5"/>
  <c r="D25" i="5"/>
  <c r="D24" i="5"/>
  <c r="D23" i="5"/>
  <c r="C27" i="5"/>
  <c r="C26" i="5"/>
  <c r="C25" i="5"/>
  <c r="C24" i="5"/>
  <c r="C23" i="5"/>
  <c r="C28" i="5"/>
  <c r="F70" i="2" l="1"/>
  <c r="F71" i="2" s="1"/>
  <c r="E70" i="2"/>
  <c r="E71" i="2" s="1"/>
  <c r="F90" i="2"/>
  <c r="E90" i="2"/>
  <c r="F88" i="2"/>
  <c r="F81" i="2"/>
  <c r="F82" i="2" s="1"/>
  <c r="E81" i="2"/>
  <c r="E82" i="2" s="1"/>
  <c r="E55" i="2"/>
  <c r="E57" i="2" s="1"/>
  <c r="E58" i="2" s="1"/>
  <c r="F46" i="2"/>
  <c r="E46" i="2"/>
  <c r="F57" i="2"/>
  <c r="F58" i="2" s="1"/>
  <c r="F34" i="2"/>
  <c r="E34" i="2"/>
  <c r="F29" i="2"/>
  <c r="F28" i="2" s="1"/>
  <c r="E29" i="2"/>
  <c r="E28" i="2" s="1"/>
  <c r="F14" i="2"/>
  <c r="F15" i="2" s="1"/>
  <c r="E14" i="2"/>
  <c r="E15" i="2" s="1"/>
  <c r="E12" i="2"/>
  <c r="E44" i="2" l="1"/>
  <c r="E45" i="2" s="1"/>
  <c r="F45" i="2"/>
  <c r="A12" i="2" l="1"/>
  <c r="A16" i="2"/>
  <c r="A14" i="2"/>
  <c r="B14" i="2"/>
  <c r="B12" i="2"/>
  <c r="B16" i="2"/>
  <c r="E30" i="2"/>
  <c r="E7" i="2"/>
  <c r="A7" i="2" s="1"/>
  <c r="E18" i="2"/>
  <c r="A18" i="2" s="1"/>
  <c r="A10" i="2"/>
  <c r="F30" i="2"/>
  <c r="F7" i="2"/>
  <c r="F10" i="2"/>
  <c r="F18" i="2"/>
  <c r="B18" i="2" l="1"/>
  <c r="B10" i="2"/>
  <c r="B7" i="2"/>
  <c r="A13" i="2"/>
  <c r="A11" i="2"/>
  <c r="A9" i="2"/>
  <c r="A8" i="2"/>
  <c r="A15" i="2"/>
  <c r="B15" i="2"/>
  <c r="B13" i="2"/>
  <c r="B11" i="2"/>
  <c r="B9" i="2"/>
  <c r="B8" i="2"/>
  <c r="H17" i="2" l="1"/>
  <c r="H16" i="2"/>
  <c r="L19" i="2"/>
  <c r="L20" i="2"/>
  <c r="G36" i="2" l="1"/>
  <c r="H36" i="2"/>
  <c r="H57" i="2" s="1"/>
  <c r="G55" i="2"/>
  <c r="G90" i="2"/>
  <c r="H90" i="2"/>
  <c r="H88" i="2"/>
  <c r="H12" i="2"/>
  <c r="G57" i="2" l="1"/>
  <c r="M20" i="2"/>
  <c r="M22" i="2" s="1"/>
  <c r="H34" i="2" l="1"/>
  <c r="H35" i="2" s="1"/>
  <c r="H44" i="2" s="1"/>
  <c r="G34" i="2"/>
  <c r="G35" i="2" s="1"/>
  <c r="G44" i="2" s="1"/>
  <c r="H81" i="2"/>
  <c r="H82" i="2" s="1"/>
  <c r="G81" i="2"/>
  <c r="G82" i="2" s="1"/>
  <c r="H70" i="2"/>
  <c r="H71" i="2" s="1"/>
  <c r="G70" i="2"/>
  <c r="G71" i="2" s="1"/>
  <c r="G28" i="2" l="1"/>
  <c r="G18" i="2" s="1"/>
  <c r="H28" i="2"/>
  <c r="G12" i="2"/>
  <c r="H7" i="2" l="1"/>
  <c r="H18" i="2"/>
  <c r="G7" i="2"/>
  <c r="H58" i="2"/>
  <c r="H10" i="2" s="1"/>
  <c r="H45" i="2"/>
  <c r="G45" i="2"/>
  <c r="H46" i="2"/>
  <c r="G46" i="2"/>
  <c r="H38" i="2"/>
  <c r="H29" i="2"/>
  <c r="G29" i="2"/>
  <c r="G17" i="2"/>
  <c r="G16" i="2"/>
  <c r="H14" i="2"/>
  <c r="H15" i="2" s="1"/>
  <c r="G14" i="2"/>
  <c r="G15" i="2" s="1"/>
  <c r="I43" i="2"/>
  <c r="I46" i="2" s="1"/>
  <c r="I41" i="2"/>
  <c r="J41" i="2"/>
  <c r="J44" i="2"/>
  <c r="J28" i="2" s="1"/>
  <c r="J43" i="2"/>
  <c r="J17" i="2"/>
  <c r="J16" i="2"/>
  <c r="I16" i="2" s="1"/>
  <c r="K10" i="2"/>
  <c r="N10" i="2"/>
  <c r="P10" i="2"/>
  <c r="J14" i="2"/>
  <c r="I14" i="2"/>
  <c r="T25" i="2"/>
  <c r="U25" i="2"/>
  <c r="V25" i="2"/>
  <c r="Q20" i="2"/>
  <c r="K7" i="2"/>
  <c r="I55" i="2"/>
  <c r="J53" i="2"/>
  <c r="J57" i="2" s="1"/>
  <c r="J58" i="2" s="1"/>
  <c r="I53" i="2"/>
  <c r="J36" i="2"/>
  <c r="J12" i="2" s="1"/>
  <c r="I12" i="2" s="1"/>
  <c r="I36" i="2"/>
  <c r="I44" i="2"/>
  <c r="N48" i="2"/>
  <c r="K48" i="2"/>
  <c r="J38" i="2"/>
  <c r="J29" i="2"/>
  <c r="I29" i="2"/>
  <c r="T20" i="2"/>
  <c r="Y19" i="2"/>
  <c r="V19" i="2"/>
  <c r="U19" i="2"/>
  <c r="N37" i="2"/>
  <c r="K37" i="2"/>
  <c r="I17" i="2" l="1"/>
  <c r="F17" i="2"/>
  <c r="J18" i="2"/>
  <c r="I45" i="2"/>
  <c r="G58" i="2"/>
  <c r="G10" i="2" s="1"/>
  <c r="I57" i="2"/>
  <c r="I58" i="2" s="1"/>
  <c r="I10" i="2" s="1"/>
  <c r="J30" i="2"/>
  <c r="J46" i="2"/>
  <c r="J10" i="2"/>
  <c r="I7" i="2"/>
  <c r="I18" i="2"/>
  <c r="J7" i="2"/>
  <c r="I28" i="2"/>
  <c r="J45" i="2"/>
  <c r="K28" i="2"/>
  <c r="N14" i="2"/>
  <c r="K14" i="2" s="1"/>
  <c r="N13" i="2"/>
  <c r="K13" i="2" s="1"/>
  <c r="N16" i="2"/>
  <c r="K16" i="2" s="1"/>
  <c r="C5" i="7"/>
  <c r="D5" i="7" s="1"/>
  <c r="C6" i="7"/>
  <c r="D6" i="7" s="1"/>
  <c r="C7" i="7"/>
  <c r="D7" i="7" s="1"/>
  <c r="C8" i="7"/>
  <c r="D8" i="7" s="1"/>
  <c r="C9" i="7"/>
  <c r="D9" i="7" s="1"/>
  <c r="K17" i="2"/>
  <c r="K18" i="2"/>
  <c r="N18" i="2"/>
  <c r="N7" i="2"/>
  <c r="K45" i="2"/>
  <c r="N45" i="2"/>
  <c r="N28" i="2"/>
  <c r="K29" i="2"/>
  <c r="N29" i="2"/>
  <c r="R20" i="2"/>
  <c r="U20" i="2"/>
  <c r="O44" i="2"/>
  <c r="O43" i="2"/>
  <c r="O41" i="2"/>
  <c r="O29" i="2"/>
  <c r="E17" i="2" l="1"/>
  <c r="B17" i="2"/>
  <c r="F20" i="2"/>
  <c r="F21" i="2" s="1"/>
  <c r="K30" i="2"/>
  <c r="N30" i="2"/>
  <c r="N20" i="2"/>
  <c r="N21" i="2" s="1"/>
  <c r="H30" i="2"/>
  <c r="G30" i="2"/>
  <c r="H20" i="2"/>
  <c r="H21" i="2" s="1"/>
  <c r="G20" i="2"/>
  <c r="G21" i="2" s="1"/>
  <c r="O45" i="2"/>
  <c r="O18" i="2"/>
  <c r="O10" i="2"/>
  <c r="I20" i="2"/>
  <c r="I21" i="2" s="1"/>
  <c r="I30" i="2"/>
  <c r="J20" i="2"/>
  <c r="J21" i="2" s="1"/>
  <c r="O28" i="2"/>
  <c r="O7" i="2"/>
  <c r="A28" i="2"/>
  <c r="K20" i="2"/>
  <c r="A17" i="2" l="1"/>
  <c r="E20" i="2"/>
  <c r="E21" i="2" s="1"/>
  <c r="K21" i="2"/>
  <c r="K22" i="2"/>
  <c r="W20" i="2"/>
  <c r="V20" i="2"/>
  <c r="S20" i="2"/>
  <c r="A22" i="2" l="1"/>
  <c r="A20" i="2"/>
  <c r="A93" i="2" s="1"/>
  <c r="B22" i="2"/>
  <c r="B20" i="2"/>
  <c r="B93" i="2" s="1"/>
  <c r="O30" i="2"/>
  <c r="O20" i="2"/>
  <c r="O21" i="2" s="1"/>
  <c r="AA10" i="2"/>
  <c r="P28" i="2"/>
  <c r="P30" i="2" s="1"/>
  <c r="AA8" i="2"/>
  <c r="AA7" i="2"/>
  <c r="AA15" i="2"/>
  <c r="AA16" i="2"/>
  <c r="AA17" i="2"/>
  <c r="AA18" i="2"/>
  <c r="AA11" i="2"/>
  <c r="AA12" i="2"/>
  <c r="AA13" i="2"/>
  <c r="AA14" i="2"/>
  <c r="X20" i="2"/>
  <c r="X30" i="2"/>
  <c r="X27" i="2" s="1"/>
  <c r="Y30" i="2"/>
  <c r="P20" i="2" l="1"/>
  <c r="P22" i="2" s="1"/>
  <c r="A21" i="2" l="1"/>
  <c r="B21" i="2"/>
  <c r="AC11" i="2" l="1"/>
  <c r="AB11" i="2"/>
  <c r="AC16" i="2"/>
  <c r="AB16" i="2"/>
  <c r="AC18" i="2"/>
  <c r="AB18" i="2"/>
  <c r="AC20" i="2"/>
  <c r="AB20" i="2"/>
  <c r="AB8" i="2"/>
  <c r="AC8" i="2"/>
  <c r="AB10" i="2"/>
  <c r="AC10" i="2"/>
  <c r="AB12" i="2"/>
  <c r="AC12" i="2"/>
  <c r="AB14" i="2"/>
  <c r="AC14" i="2"/>
  <c r="AB17" i="2"/>
  <c r="AC17" i="2"/>
  <c r="AB7" i="2"/>
  <c r="AC7" i="2"/>
  <c r="AC9" i="2"/>
  <c r="AB9" i="2"/>
  <c r="AC13" i="2"/>
  <c r="AB13" i="2"/>
</calcChain>
</file>

<file path=xl/comments1.xml><?xml version="1.0" encoding="utf-8"?>
<comments xmlns="http://schemas.openxmlformats.org/spreadsheetml/2006/main">
  <authors>
    <author>David Buening</author>
  </authors>
  <commentList>
    <comment ref="M4" authorId="0">
      <text>
        <r>
          <rPr>
            <sz val="9"/>
            <color indexed="81"/>
            <rFont val="Tahoma"/>
            <family val="2"/>
          </rPr>
          <t>Amounts from spreadsheet provided by Bernadette Robertson.</t>
        </r>
      </text>
    </comment>
    <comment ref="D9" authorId="0">
      <text>
        <r>
          <rPr>
            <b/>
            <sz val="9"/>
            <color indexed="81"/>
            <rFont val="Tahoma"/>
            <charset val="1"/>
          </rPr>
          <t>David Buening:</t>
        </r>
        <r>
          <rPr>
            <sz val="9"/>
            <color indexed="81"/>
            <rFont val="Tahoma"/>
            <charset val="1"/>
          </rPr>
          <t xml:space="preserve">
Not included in additive
</t>
        </r>
      </text>
    </comment>
    <comment ref="K10" authorId="0">
      <text>
        <r>
          <rPr>
            <sz val="9"/>
            <color indexed="81"/>
            <rFont val="Tahoma"/>
            <family val="2"/>
          </rPr>
          <t>PERS 2010/11 rate is estimated to be 14.69% per Bartell study.</t>
        </r>
      </text>
    </comment>
    <comment ref="N10" authorId="0">
      <text>
        <r>
          <rPr>
            <sz val="9"/>
            <color indexed="81"/>
            <rFont val="Tahoma"/>
            <family val="2"/>
          </rPr>
          <t>PERS 2011/12 rate is estimated to be 13.90% per D. Pitman email from PERS plus .0749 district picks up.</t>
        </r>
      </text>
    </comment>
    <comment ref="O10" authorId="0">
      <text>
        <r>
          <rPr>
            <sz val="9"/>
            <color indexed="81"/>
            <rFont val="Tahoma"/>
            <family val="2"/>
          </rPr>
          <t>PERS 2010/11 rate is estimated to be 11.873% per D. Pitman email from PERS plus .0749 district picks up.</t>
        </r>
      </text>
    </comment>
    <comment ref="P10" authorId="0">
      <text>
        <r>
          <rPr>
            <sz val="9"/>
            <color indexed="81"/>
            <rFont val="Tahoma"/>
            <family val="2"/>
          </rPr>
          <t>PERS 2008/09 rate is 11.708 per D. Pitman email from PERS Marquez, plus .06992 district picks up.</t>
        </r>
      </text>
    </comment>
    <comment ref="W10" authorId="0">
      <text>
        <r>
          <rPr>
            <sz val="9"/>
            <color indexed="81"/>
            <rFont val="Tahoma"/>
            <family val="2"/>
          </rPr>
          <t>PERS 2008/09 rate is 11.708 per D. Pitman email from PERS Marquez, plus .06992 district picks up.</t>
        </r>
      </text>
    </comment>
    <comment ref="F12" authorId="0">
      <text>
        <r>
          <rPr>
            <sz val="9"/>
            <color indexed="81"/>
            <rFont val="Tahoma"/>
            <charset val="1"/>
          </rPr>
          <t>Rate for 2015 is $169.29 per employee per monthr, per Carmondy Breaux-Burns from Benefits, however a 2-3% increase could occur.</t>
        </r>
      </text>
    </comment>
    <comment ref="H12" authorId="0">
      <text>
        <r>
          <rPr>
            <sz val="9"/>
            <color indexed="81"/>
            <rFont val="Tahoma"/>
            <charset val="1"/>
          </rPr>
          <t>Rate for 2014 is $166.26 per employee per monthr, per Carmondy Breaux-Burns from Benefits, however a 2-3% increase could occur
.</t>
        </r>
      </text>
    </comment>
    <comment ref="J12" authorId="0">
      <text>
        <r>
          <rPr>
            <sz val="9"/>
            <color indexed="81"/>
            <rFont val="Tahoma"/>
            <charset val="1"/>
          </rPr>
          <t>Rate for 2012 is to be $166.26 per employee per month, per Carmondy Breaux-Burns from Benefits.</t>
        </r>
      </text>
    </comment>
    <comment ref="I13" authorId="0">
      <text>
        <r>
          <rPr>
            <sz val="9"/>
            <color indexed="81"/>
            <rFont val="Tahoma"/>
            <family val="2"/>
          </rPr>
          <t xml:space="preserve">Amount from medical projections file from Lisa St. Regis.
</t>
        </r>
      </text>
    </comment>
    <comment ref="J13" authorId="0">
      <text>
        <r>
          <rPr>
            <sz val="9"/>
            <color indexed="81"/>
            <rFont val="Tahoma"/>
            <family val="2"/>
          </rPr>
          <t xml:space="preserve">Amount from medical projections file from Lisa St. Regis.
</t>
        </r>
      </text>
    </comment>
    <comment ref="O13" authorId="0">
      <text>
        <r>
          <rPr>
            <sz val="9"/>
            <color indexed="81"/>
            <rFont val="Tahoma"/>
            <family val="2"/>
          </rPr>
          <t>Gut feeling estimate looking at actuals and budget amount with portending reitrements.</t>
        </r>
      </text>
    </comment>
    <comment ref="O14" authorId="0">
      <text>
        <r>
          <rPr>
            <sz val="9"/>
            <color indexed="81"/>
            <rFont val="Tahoma"/>
            <family val="2"/>
          </rPr>
          <t xml:space="preserve">Gut feeling estimate looking at actuals and budget amount with portending reitrements.
</t>
        </r>
      </text>
    </comment>
    <comment ref="Z23" authorId="0">
      <text>
        <r>
          <rPr>
            <sz val="9"/>
            <color indexed="81"/>
            <rFont val="Tahoma"/>
            <family val="2"/>
          </rPr>
          <t>5-19-07 payout only.  Codes didn't exist before that date.  November would be the big payout.</t>
        </r>
      </text>
    </comment>
    <comment ref="E28" authorId="0">
      <text>
        <r>
          <rPr>
            <sz val="9"/>
            <color indexed="81"/>
            <rFont val="Tahoma"/>
            <family val="2"/>
          </rPr>
          <t>Base amount doesn't include promotions which would be about another .75% or $1M.  Raising base salaries by this amount would result in additive rate of 49.0%.</t>
        </r>
      </text>
    </comment>
    <comment ref="F28" authorId="0">
      <text>
        <r>
          <rPr>
            <sz val="9"/>
            <color indexed="81"/>
            <rFont val="Tahoma"/>
            <family val="2"/>
          </rPr>
          <t>Base amount doesn't include promotions which would be about another .75% or $1M.  Raising base salaries by this amount would result in additive rate of 49.0%.</t>
        </r>
      </text>
    </comment>
    <comment ref="G28" authorId="0">
      <text>
        <r>
          <rPr>
            <sz val="9"/>
            <color indexed="81"/>
            <rFont val="Tahoma"/>
            <family val="2"/>
          </rPr>
          <t>Base amount doesn't include promotions which would be about another .75% or $1M.  Raising base salaries by this amount would result in additive rate of 49.0%.</t>
        </r>
      </text>
    </comment>
    <comment ref="H28" authorId="0">
      <text>
        <r>
          <rPr>
            <sz val="9"/>
            <color indexed="81"/>
            <rFont val="Tahoma"/>
            <family val="2"/>
          </rPr>
          <t>Base amount doesn't include promotions which would be about another .75% or $1M.  Raising base salaries by this amount would result in additive rate of 49.0%.</t>
        </r>
      </text>
    </comment>
    <comment ref="I28" authorId="0">
      <text>
        <r>
          <rPr>
            <sz val="9"/>
            <color indexed="81"/>
            <rFont val="Tahoma"/>
            <family val="2"/>
          </rPr>
          <t>Base amount doesn't include promotions which would be about another .75% or $1M.  Raising base salaries by this amount would result in additive rate of 49.0%.</t>
        </r>
      </text>
    </comment>
    <comment ref="K28" authorId="0">
      <text>
        <r>
          <rPr>
            <sz val="9"/>
            <color indexed="81"/>
            <rFont val="Tahoma"/>
            <family val="2"/>
          </rPr>
          <t>Base amount doesn't include promotions which would be about another .75% or $1M.  Raising base salaries by this amount would result in additive rate of 49.0%.</t>
        </r>
      </text>
    </comment>
    <comment ref="P28" authorId="0">
      <text>
        <r>
          <rPr>
            <sz val="9"/>
            <color indexed="81"/>
            <rFont val="Tahoma"/>
            <family val="2"/>
          </rPr>
          <t>Average overall vacancy factor for FY 2008/09 was 4.32% which is to be applied tho the Reg S/T amount only.</t>
        </r>
      </text>
    </comment>
    <comment ref="V28" authorId="0">
      <text>
        <r>
          <rPr>
            <sz val="9"/>
            <color indexed="81"/>
            <rFont val="Tahoma"/>
            <family val="2"/>
          </rPr>
          <t>From Controller's Estimate for FY 10-11</t>
        </r>
      </text>
    </comment>
    <comment ref="M30" authorId="0">
      <text>
        <r>
          <rPr>
            <sz val="9"/>
            <color indexed="81"/>
            <rFont val="Tahoma"/>
            <family val="2"/>
          </rPr>
          <t>Includes leave payments.</t>
        </r>
      </text>
    </comment>
    <comment ref="V34" authorId="0">
      <text>
        <r>
          <rPr>
            <sz val="9"/>
            <color indexed="81"/>
            <rFont val="Tahoma"/>
            <family val="2"/>
          </rPr>
          <t>Wages account for the following:
Regular:   $181,264,072.94
Premium:  $  2,631,661.25</t>
        </r>
        <r>
          <rPr>
            <sz val="9"/>
            <color indexed="81"/>
            <rFont val="Tahoma"/>
            <charset val="1"/>
          </rPr>
          <t xml:space="preserve">
OT:           $ 6,485,251.31  
Bonus:       $    367,283.97
Leave Payoff:$4,886,180.33  </t>
        </r>
      </text>
    </comment>
    <comment ref="P39" authorId="0">
      <text>
        <r>
          <rPr>
            <sz val="9"/>
            <color indexed="81"/>
            <rFont val="Tahoma"/>
            <family val="2"/>
          </rPr>
          <t xml:space="preserve">Final total S/T labor salary available for distribution was: $189,934,838.
</t>
        </r>
      </text>
    </comment>
    <comment ref="I53" authorId="0">
      <text>
        <r>
          <rPr>
            <sz val="9"/>
            <color indexed="81"/>
            <rFont val="Tahoma"/>
            <charset val="1"/>
          </rPr>
          <t xml:space="preserve">Average salary budgeted less 5 steps as 75% of employees are at the top step.
</t>
        </r>
      </text>
    </comment>
    <comment ref="J53" authorId="0">
      <text>
        <r>
          <rPr>
            <sz val="9"/>
            <color indexed="81"/>
            <rFont val="Tahoma"/>
            <charset val="1"/>
          </rPr>
          <t xml:space="preserve">Average salary budgeted less 5 steps as 75% of employees are at the top step.
</t>
        </r>
      </text>
    </comment>
  </commentList>
</comments>
</file>

<file path=xl/sharedStrings.xml><?xml version="1.0" encoding="utf-8"?>
<sst xmlns="http://schemas.openxmlformats.org/spreadsheetml/2006/main" count="7871" uniqueCount="3729">
  <si>
    <t>SubAcct</t>
  </si>
  <si>
    <t>1345051</t>
  </si>
  <si>
    <t>1345048</t>
  </si>
  <si>
    <t>1345039</t>
  </si>
  <si>
    <t>1345052</t>
  </si>
  <si>
    <t>1345027</t>
  </si>
  <si>
    <t>1345057</t>
  </si>
  <si>
    <t>1345045</t>
  </si>
  <si>
    <t>1345042</t>
  </si>
  <si>
    <t>1345033</t>
  </si>
  <si>
    <t>1345060</t>
  </si>
  <si>
    <t>1345054</t>
  </si>
  <si>
    <t>1345030</t>
  </si>
  <si>
    <t>Description</t>
  </si>
  <si>
    <t>Medicare &amp; SSA</t>
  </si>
  <si>
    <t>Workers Compensation</t>
  </si>
  <si>
    <t>Unused Sick Leave</t>
  </si>
  <si>
    <t>Retirement</t>
  </si>
  <si>
    <t>Unemployment</t>
  </si>
  <si>
    <t>Dental Insurance</t>
  </si>
  <si>
    <t>Medical Insurance</t>
  </si>
  <si>
    <t>Medical Insur-Retired</t>
  </si>
  <si>
    <t>Post Employment Benefits Other than Pensions (OPEB)</t>
  </si>
  <si>
    <t>Vision</t>
  </si>
  <si>
    <t>Life Insurance</t>
  </si>
  <si>
    <t>401k District Contrib</t>
  </si>
  <si>
    <t>Total</t>
  </si>
  <si>
    <t>FY 2007/08 Amounts</t>
  </si>
  <si>
    <t>FY 2006/07 Amounts</t>
  </si>
  <si>
    <t>FY 2008/09 Est</t>
  </si>
  <si>
    <t>Adj to Annual merit/pay incr</t>
  </si>
  <si>
    <t>Adj to Sick  merit/pay incr</t>
  </si>
  <si>
    <t>Regular:</t>
  </si>
  <si>
    <t>Dist Temp:</t>
  </si>
  <si>
    <t>Total:</t>
  </si>
  <si>
    <t>Budget</t>
  </si>
  <si>
    <t>Percent Change</t>
  </si>
  <si>
    <t>2007/08 vs 2006/07</t>
  </si>
  <si>
    <t>2008/09 vs 2007/08</t>
  </si>
  <si>
    <t>Actual</t>
  </si>
  <si>
    <t>FY 2009/10 Est</t>
  </si>
  <si>
    <t>Reg S/T</t>
  </si>
  <si>
    <t>Dist Temp</t>
  </si>
  <si>
    <t>OT</t>
  </si>
  <si>
    <t>Agency</t>
  </si>
  <si>
    <t>Prem Pay</t>
  </si>
  <si>
    <t>Payroll Base:</t>
  </si>
  <si>
    <t>Controller's Est</t>
  </si>
  <si>
    <t>08/09 Controller vs</t>
  </si>
  <si>
    <t>09/10 Est Budget</t>
  </si>
  <si>
    <t>Regular</t>
  </si>
  <si>
    <t>Dtemps</t>
  </si>
  <si>
    <t>Final IBMS amounts</t>
  </si>
  <si>
    <t>FY 2010/11 Est</t>
  </si>
  <si>
    <t>FY 2008/09 Amts</t>
  </si>
  <si>
    <t>Vacancy Factor</t>
  </si>
  <si>
    <t>Leave Payouts</t>
  </si>
  <si>
    <t>Actual vacancy rate avg 4.52%</t>
  </si>
  <si>
    <t>Total amount available per IBMS-Labor Budget Summary Report</t>
  </si>
  <si>
    <t>FY 2012/13 Est</t>
  </si>
  <si>
    <t>FY 2009/10 Amts</t>
  </si>
  <si>
    <t>Per Labor Distribution Report:</t>
  </si>
  <si>
    <t>FY 2011/12 Est</t>
  </si>
  <si>
    <t>2010/11</t>
  </si>
  <si>
    <t>2011/12</t>
  </si>
  <si>
    <t>PERS</t>
  </si>
  <si>
    <t>2009/10</t>
  </si>
  <si>
    <t>2008/09</t>
  </si>
  <si>
    <t>2007/08</t>
  </si>
  <si>
    <t>2006/07</t>
  </si>
  <si>
    <t>2005/06</t>
  </si>
  <si>
    <t>FY</t>
  </si>
  <si>
    <t>Annual Leave Payoff</t>
  </si>
  <si>
    <t>FY 2010/11 Amts</t>
  </si>
  <si>
    <t>Budget (Proposed)</t>
  </si>
  <si>
    <t>Budget (Proposed + 1)</t>
  </si>
  <si>
    <t>FY 2013/14 Est</t>
  </si>
  <si>
    <t>Emplr pickup reversed (.0749)</t>
  </si>
  <si>
    <t>Actual vacancy amt budgeted:</t>
  </si>
  <si>
    <t>Sick Leave Payoff</t>
  </si>
  <si>
    <t>PERS Rate:</t>
  </si>
  <si>
    <t>Average salary new:</t>
  </si>
  <si>
    <t xml:space="preserve">New Positions hired </t>
  </si>
  <si>
    <t xml:space="preserve">  after 12-31-11:</t>
  </si>
  <si>
    <t>OPEB</t>
  </si>
  <si>
    <t>FY 2015/16 Est</t>
  </si>
  <si>
    <t>FY 2014/15 Est</t>
  </si>
  <si>
    <t>Employees hired before 4-1-86 do not pay the Medicare tax</t>
  </si>
  <si>
    <t>Per PCN file:</t>
  </si>
  <si>
    <t xml:space="preserve"> # of employees:</t>
  </si>
  <si>
    <t xml:space="preserve"> Salary of those employees:</t>
  </si>
  <si>
    <t xml:space="preserve"> Average Salary</t>
  </si>
  <si>
    <t>Estimate 25 of those will leave per year</t>
  </si>
  <si>
    <t>Budgeted - filled positions - est</t>
  </si>
  <si>
    <t>Those are employees with an employee number of 4662 or less.</t>
  </si>
  <si>
    <t>Employees with an employee number of 09411 or less do</t>
  </si>
  <si>
    <t xml:space="preserve"> not pay their 7% PERS, the district does.</t>
  </si>
  <si>
    <t xml:space="preserve"> Less vacant employees (00000).</t>
  </si>
  <si>
    <t>Vacancy factor</t>
  </si>
  <si>
    <t>FY 2012/13 Amts</t>
  </si>
  <si>
    <t>est</t>
  </si>
  <si>
    <t>Vacant positions</t>
  </si>
  <si>
    <t>OPEB per ARC - Bartel</t>
  </si>
  <si>
    <t>v2 rate</t>
  </si>
  <si>
    <t>FY 2011/12 Amts</t>
  </si>
  <si>
    <t>FY 2013/14 Amts</t>
  </si>
  <si>
    <t>FY 2014/15 Amts</t>
  </si>
  <si>
    <t>Change</t>
  </si>
  <si>
    <t>401k Contribution</t>
  </si>
  <si>
    <t>Actual amounts are as reported in the Controller's labor additive calculation spreadsheet</t>
  </si>
  <si>
    <t>Actual FTE's (calculated)</t>
  </si>
  <si>
    <t>Medicare</t>
  </si>
  <si>
    <t>FY 2016/17 Est</t>
  </si>
  <si>
    <t>FY 2017/18 Est</t>
  </si>
  <si>
    <t>As of October XX 2015</t>
  </si>
  <si>
    <t>Estimate 50 of those will leave per year</t>
  </si>
  <si>
    <t>Funded OPEB</t>
  </si>
  <si>
    <t>3Yr avg change</t>
  </si>
  <si>
    <t>Budgeted</t>
  </si>
  <si>
    <t>FY 2015/16 Amts</t>
  </si>
  <si>
    <t>Wages: PCNs as of 10-26-15</t>
  </si>
  <si>
    <t>Unfunded positions</t>
  </si>
  <si>
    <t>Avg sal PCN's: (Held/Total)</t>
  </si>
  <si>
    <t>Revised 10-20-15:</t>
  </si>
  <si>
    <t>16/17 %</t>
  </si>
  <si>
    <t>17/18 %</t>
  </si>
  <si>
    <t>Vacancy amount</t>
  </si>
  <si>
    <t>2012/13</t>
  </si>
  <si>
    <t>2013/14</t>
  </si>
  <si>
    <t>2014/15</t>
  </si>
  <si>
    <t>2015/16</t>
  </si>
  <si>
    <t>2016/17</t>
  </si>
  <si>
    <t>2017/18</t>
  </si>
  <si>
    <t>% Chg</t>
  </si>
  <si>
    <t>Dental</t>
  </si>
  <si>
    <t>Medical Premiums 2 party - other SC regions</t>
  </si>
  <si>
    <t>Empl_No</t>
  </si>
  <si>
    <t>Employee</t>
  </si>
  <si>
    <t>Salary</t>
  </si>
  <si>
    <t>00000</t>
  </si>
  <si>
    <t>NA</t>
  </si>
  <si>
    <t>01682</t>
  </si>
  <si>
    <t>Gonzalez,Abel</t>
  </si>
  <si>
    <t>02636</t>
  </si>
  <si>
    <t>Tesso,Lupe</t>
  </si>
  <si>
    <t>02755</t>
  </si>
  <si>
    <t>Busse,Timothy K</t>
  </si>
  <si>
    <t>02784</t>
  </si>
  <si>
    <t>Hopper,Charles G</t>
  </si>
  <si>
    <t>02957</t>
  </si>
  <si>
    <t>Chavez,Mario</t>
  </si>
  <si>
    <t>03203</t>
  </si>
  <si>
    <t>Chavez,Francisco P</t>
  </si>
  <si>
    <t>03235</t>
  </si>
  <si>
    <t>Herrera,Alma A</t>
  </si>
  <si>
    <t>03347</t>
  </si>
  <si>
    <t>Chin Eilken,Dawn M</t>
  </si>
  <si>
    <t>03396</t>
  </si>
  <si>
    <t>Lopez,Gilbert J</t>
  </si>
  <si>
    <t>03422</t>
  </si>
  <si>
    <t>Dove,Shannon D</t>
  </si>
  <si>
    <t>03462</t>
  </si>
  <si>
    <t>Gutierrez,Manuel</t>
  </si>
  <si>
    <t>03466</t>
  </si>
  <si>
    <t>Tim,Voracputhyn</t>
  </si>
  <si>
    <t>03506</t>
  </si>
  <si>
    <t>Lopez,Arthur</t>
  </si>
  <si>
    <t>03532</t>
  </si>
  <si>
    <t>Krasner,Stuart W</t>
  </si>
  <si>
    <t>03574</t>
  </si>
  <si>
    <t>Mann Jr.,Leland</t>
  </si>
  <si>
    <t>03578</t>
  </si>
  <si>
    <t>Daniels,Lorraine H</t>
  </si>
  <si>
    <t>03598</t>
  </si>
  <si>
    <t>Schlang,Setha E</t>
  </si>
  <si>
    <t>03617</t>
  </si>
  <si>
    <t>Freeman,Craig A</t>
  </si>
  <si>
    <t>03619</t>
  </si>
  <si>
    <t>Kelemen,Lynn K</t>
  </si>
  <si>
    <t>03623</t>
  </si>
  <si>
    <t>Arroyo,Richard S</t>
  </si>
  <si>
    <t>03625</t>
  </si>
  <si>
    <t>Sullivan,Michael S</t>
  </si>
  <si>
    <t>03705</t>
  </si>
  <si>
    <t>Culver,Henry L</t>
  </si>
  <si>
    <t>03710</t>
  </si>
  <si>
    <t>Dennis,Jeffry P</t>
  </si>
  <si>
    <t>03712</t>
  </si>
  <si>
    <t>Wallace,Cary R</t>
  </si>
  <si>
    <t>03713</t>
  </si>
  <si>
    <t>Van Dyke,Michael T</t>
  </si>
  <si>
    <t>03722</t>
  </si>
  <si>
    <t>Garcia,Rosa E</t>
  </si>
  <si>
    <t>03752</t>
  </si>
  <si>
    <t>Jackson,Ellen R</t>
  </si>
  <si>
    <t>03758</t>
  </si>
  <si>
    <t>Ortega,Ralph V</t>
  </si>
  <si>
    <t>03778</t>
  </si>
  <si>
    <t>Drooks,Philip L</t>
  </si>
  <si>
    <t>03784</t>
  </si>
  <si>
    <t>Fowlkes,Carmac K</t>
  </si>
  <si>
    <t>03786</t>
  </si>
  <si>
    <t>Nunez,Arthur L</t>
  </si>
  <si>
    <t>03805</t>
  </si>
  <si>
    <t>Valentin,Adrian R</t>
  </si>
  <si>
    <t>03836</t>
  </si>
  <si>
    <t>Garrison,Lloyd W</t>
  </si>
  <si>
    <t>03843</t>
  </si>
  <si>
    <t>Alger,Richard D</t>
  </si>
  <si>
    <t>03862</t>
  </si>
  <si>
    <t>Koutsoutis,Dean</t>
  </si>
  <si>
    <t>03866</t>
  </si>
  <si>
    <t>Woody,Lawson B</t>
  </si>
  <si>
    <t>03867</t>
  </si>
  <si>
    <t>Talley,Troy</t>
  </si>
  <si>
    <t>03901</t>
  </si>
  <si>
    <t>Cooper,Michael J</t>
  </si>
  <si>
    <t>03925</t>
  </si>
  <si>
    <t>Lieu,Nancy I</t>
  </si>
  <si>
    <t>03945</t>
  </si>
  <si>
    <t>Padilla,James R</t>
  </si>
  <si>
    <t>03946</t>
  </si>
  <si>
    <t>Michael,Gerri L</t>
  </si>
  <si>
    <t>03960</t>
  </si>
  <si>
    <t>Otsuka,Dennis J</t>
  </si>
  <si>
    <t>03992</t>
  </si>
  <si>
    <t>Chiang,Ru Shiow Chao</t>
  </si>
  <si>
    <t>04017</t>
  </si>
  <si>
    <t>Goodman,Mark</t>
  </si>
  <si>
    <t>04048</t>
  </si>
  <si>
    <t>Uneda,Ronald H</t>
  </si>
  <si>
    <t>04058</t>
  </si>
  <si>
    <t>Hess,Keith W</t>
  </si>
  <si>
    <t>04059</t>
  </si>
  <si>
    <t>Jordan,Mark D</t>
  </si>
  <si>
    <t>04074</t>
  </si>
  <si>
    <t>Wong,Madeline</t>
  </si>
  <si>
    <t>04089</t>
  </si>
  <si>
    <t>Davenport,Benny A</t>
  </si>
  <si>
    <t>04110</t>
  </si>
  <si>
    <t>Hatch,Tim E</t>
  </si>
  <si>
    <t>04111</t>
  </si>
  <si>
    <t>Shorter,Joyce A</t>
  </si>
  <si>
    <t>04147</t>
  </si>
  <si>
    <t>Do,Hoang D</t>
  </si>
  <si>
    <t>04149</t>
  </si>
  <si>
    <t>Peterson,Barry A</t>
  </si>
  <si>
    <t>04163</t>
  </si>
  <si>
    <t>Gomola,Ida</t>
  </si>
  <si>
    <t>04169</t>
  </si>
  <si>
    <t>Scott,Karen N</t>
  </si>
  <si>
    <t>04178</t>
  </si>
  <si>
    <t>Williams,Robert</t>
  </si>
  <si>
    <t>04180</t>
  </si>
  <si>
    <t>Hayes,Randy L</t>
  </si>
  <si>
    <t>04186</t>
  </si>
  <si>
    <t>Blackley,James C</t>
  </si>
  <si>
    <t>04209</t>
  </si>
  <si>
    <t>Berlant,Victor</t>
  </si>
  <si>
    <t>04213</t>
  </si>
  <si>
    <t>Weston,Paul R</t>
  </si>
  <si>
    <t>04219</t>
  </si>
  <si>
    <t>McBride,Scott M</t>
  </si>
  <si>
    <t>04234</t>
  </si>
  <si>
    <t>Dean,David W</t>
  </si>
  <si>
    <t>04258</t>
  </si>
  <si>
    <t>Matusak,Jan P</t>
  </si>
  <si>
    <t>04261</t>
  </si>
  <si>
    <t>Tracey,Michael</t>
  </si>
  <si>
    <t>04266</t>
  </si>
  <si>
    <t>Simmons,Randall D</t>
  </si>
  <si>
    <t>04268</t>
  </si>
  <si>
    <t>Bowles,Neil M</t>
  </si>
  <si>
    <t>04276</t>
  </si>
  <si>
    <t>Murphy,David W</t>
  </si>
  <si>
    <t>04295</t>
  </si>
  <si>
    <t>Norris,Keith R</t>
  </si>
  <si>
    <t>04303</t>
  </si>
  <si>
    <t>Briggs,William R</t>
  </si>
  <si>
    <t>04315</t>
  </si>
  <si>
    <t>Borra,Christopher R</t>
  </si>
  <si>
    <t>04322</t>
  </si>
  <si>
    <t>Osornia,John</t>
  </si>
  <si>
    <t>04334</t>
  </si>
  <si>
    <t>Whitney,Randy D</t>
  </si>
  <si>
    <t>04343</t>
  </si>
  <si>
    <t>Quinn,Roy A</t>
  </si>
  <si>
    <t>04372</t>
  </si>
  <si>
    <t>Ferro,Michael A</t>
  </si>
  <si>
    <t>04381</t>
  </si>
  <si>
    <t>Garcia,Yolanda A</t>
  </si>
  <si>
    <t>04383</t>
  </si>
  <si>
    <t>Cade,Susan P</t>
  </si>
  <si>
    <t>04417</t>
  </si>
  <si>
    <t>Hiltscher,Brad L</t>
  </si>
  <si>
    <t>04425</t>
  </si>
  <si>
    <t>Macias,Irma G</t>
  </si>
  <si>
    <t>04426</t>
  </si>
  <si>
    <t>Shaffer,Sheri L</t>
  </si>
  <si>
    <t>04428</t>
  </si>
  <si>
    <t>Elderkin,Mark D</t>
  </si>
  <si>
    <t>04443</t>
  </si>
  <si>
    <t>Jordan,Trevor J</t>
  </si>
  <si>
    <t>04444</t>
  </si>
  <si>
    <t>Syfers,Gary L</t>
  </si>
  <si>
    <t>04449</t>
  </si>
  <si>
    <t>Teague,Suzanne M</t>
  </si>
  <si>
    <t>04450</t>
  </si>
  <si>
    <t>Skaggs,Robert L</t>
  </si>
  <si>
    <t>04451</t>
  </si>
  <si>
    <t>Dayton,Paul R</t>
  </si>
  <si>
    <t>04462</t>
  </si>
  <si>
    <t>Bratt,Benoni C</t>
  </si>
  <si>
    <t>04465</t>
  </si>
  <si>
    <t>Wilson,Susan A</t>
  </si>
  <si>
    <t>04487</t>
  </si>
  <si>
    <t>Pettit,Brian L</t>
  </si>
  <si>
    <t>04490</t>
  </si>
  <si>
    <t>Gutierrez,Raul</t>
  </si>
  <si>
    <t>04492</t>
  </si>
  <si>
    <t>Runyan Jr.,Harold E</t>
  </si>
  <si>
    <t>04493</t>
  </si>
  <si>
    <t>Tellers,Tobin E</t>
  </si>
  <si>
    <t>04496</t>
  </si>
  <si>
    <t>Chan,Grace L</t>
  </si>
  <si>
    <t>04514</t>
  </si>
  <si>
    <t>Mitra,Sajal K</t>
  </si>
  <si>
    <t>04516</t>
  </si>
  <si>
    <t>Murphy,Ruth H</t>
  </si>
  <si>
    <t>04520</t>
  </si>
  <si>
    <t>Bradley,Michael W</t>
  </si>
  <si>
    <t>04524</t>
  </si>
  <si>
    <t>Chinn,Russell</t>
  </si>
  <si>
    <t>04540</t>
  </si>
  <si>
    <t>Sneddon,Gordon E</t>
  </si>
  <si>
    <t>04554</t>
  </si>
  <si>
    <t>Arbouet Jr.,Remus</t>
  </si>
  <si>
    <t>04563</t>
  </si>
  <si>
    <t>Rish,Thomas T</t>
  </si>
  <si>
    <t>04572</t>
  </si>
  <si>
    <t>Peatry,Jacqueline D</t>
  </si>
  <si>
    <t>04584</t>
  </si>
  <si>
    <t>Chen,Chia-Lung</t>
  </si>
  <si>
    <t>04589</t>
  </si>
  <si>
    <t>Crawford,Steven V</t>
  </si>
  <si>
    <t>04593</t>
  </si>
  <si>
    <t>Cruikshank,Jeffrey A</t>
  </si>
  <si>
    <t>04596</t>
  </si>
  <si>
    <t>Rennie,Bill E</t>
  </si>
  <si>
    <t>04603</t>
  </si>
  <si>
    <t>Dominguez,Irene M</t>
  </si>
  <si>
    <t>04604</t>
  </si>
  <si>
    <t>Muse Jr.,George William</t>
  </si>
  <si>
    <t>04617</t>
  </si>
  <si>
    <t>Kiyomoto,Jeff W</t>
  </si>
  <si>
    <t>04622</t>
  </si>
  <si>
    <t>Eguchi,Rand Y</t>
  </si>
  <si>
    <t>04624</t>
  </si>
  <si>
    <t>Broadbent,Neil D</t>
  </si>
  <si>
    <t>04635</t>
  </si>
  <si>
    <t>Adjemian,Victor J</t>
  </si>
  <si>
    <t>04637</t>
  </si>
  <si>
    <t>Yagers,David J</t>
  </si>
  <si>
    <t>04640</t>
  </si>
  <si>
    <t>Koch,Bart</t>
  </si>
  <si>
    <t>04641</t>
  </si>
  <si>
    <t>King,Marvin S</t>
  </si>
  <si>
    <t>04645</t>
  </si>
  <si>
    <t>Man,Debra C</t>
  </si>
  <si>
    <t>04649</t>
  </si>
  <si>
    <t>Bonaparte,Patricia L</t>
  </si>
  <si>
    <t>04650</t>
  </si>
  <si>
    <t>Wealand,Ronald D</t>
  </si>
  <si>
    <t>04651</t>
  </si>
  <si>
    <t>Page,David W</t>
  </si>
  <si>
    <t>04657</t>
  </si>
  <si>
    <t>Buening,David E</t>
  </si>
  <si>
    <t>04662</t>
  </si>
  <si>
    <t>Liang,Sun</t>
  </si>
  <si>
    <t>04668</t>
  </si>
  <si>
    <t>Crofts,Eric W</t>
  </si>
  <si>
    <t>04671</t>
  </si>
  <si>
    <t>Spradling,Ronald C</t>
  </si>
  <si>
    <t>04672</t>
  </si>
  <si>
    <t>Brok,Alec I</t>
  </si>
  <si>
    <t>04678</t>
  </si>
  <si>
    <t>Rose,Kimber D</t>
  </si>
  <si>
    <t>04687</t>
  </si>
  <si>
    <t>Gamble,Timothy B</t>
  </si>
  <si>
    <t>04691</t>
  </si>
  <si>
    <t>Stasi,Martha A</t>
  </si>
  <si>
    <t>04696</t>
  </si>
  <si>
    <t>Means,Phillip L</t>
  </si>
  <si>
    <t>04700</t>
  </si>
  <si>
    <t>De Grasse,Paul F</t>
  </si>
  <si>
    <t>04701</t>
  </si>
  <si>
    <t>Real,Oscar L</t>
  </si>
  <si>
    <t>04711</t>
  </si>
  <si>
    <t>Vazquez,Salvador E</t>
  </si>
  <si>
    <t>04721</t>
  </si>
  <si>
    <t>Cetina,Luis H</t>
  </si>
  <si>
    <t>04733</t>
  </si>
  <si>
    <t>Biel,Maria G</t>
  </si>
  <si>
    <t>04736</t>
  </si>
  <si>
    <t>Sclimenti,Michael J</t>
  </si>
  <si>
    <t>04745</t>
  </si>
  <si>
    <t>Melendez,Jennie A</t>
  </si>
  <si>
    <t>04755</t>
  </si>
  <si>
    <t>Heathcoat,Stephen P</t>
  </si>
  <si>
    <t>04758</t>
  </si>
  <si>
    <t>Zimmermann,Ernest P</t>
  </si>
  <si>
    <t>04759</t>
  </si>
  <si>
    <t>Garren,William T</t>
  </si>
  <si>
    <t>04764</t>
  </si>
  <si>
    <t>Ruzgerian,Harry M</t>
  </si>
  <si>
    <t>04767</t>
  </si>
  <si>
    <t>Adami,Farokh</t>
  </si>
  <si>
    <t>04775</t>
  </si>
  <si>
    <t>Kavin,Nancy L</t>
  </si>
  <si>
    <t>04780</t>
  </si>
  <si>
    <t>Hacker,Patrick A</t>
  </si>
  <si>
    <t>04784</t>
  </si>
  <si>
    <t>Carrillo,JoAnn</t>
  </si>
  <si>
    <t>04797</t>
  </si>
  <si>
    <t>Hinrichs,Roy W</t>
  </si>
  <si>
    <t>04800</t>
  </si>
  <si>
    <t>Stewart,Mickey H</t>
  </si>
  <si>
    <t>04802</t>
  </si>
  <si>
    <t>Sanchez Jr.,Jose R</t>
  </si>
  <si>
    <t>04805</t>
  </si>
  <si>
    <t>Bradshaw,Billy J</t>
  </si>
  <si>
    <t>04813</t>
  </si>
  <si>
    <t>Lane,Chuck R</t>
  </si>
  <si>
    <t>04814</t>
  </si>
  <si>
    <t>Byler II,Thomas F</t>
  </si>
  <si>
    <t>04828</t>
  </si>
  <si>
    <t>Cox,Milton R</t>
  </si>
  <si>
    <t>04831</t>
  </si>
  <si>
    <t>Kunysz,Kathleen M</t>
  </si>
  <si>
    <t>04834</t>
  </si>
  <si>
    <t>Litchfield,Douglas J</t>
  </si>
  <si>
    <t>04835</t>
  </si>
  <si>
    <t>Matamoros,Alfredo</t>
  </si>
  <si>
    <t>04840</t>
  </si>
  <si>
    <t>Castellanos,Arnold O</t>
  </si>
  <si>
    <t>04842</t>
  </si>
  <si>
    <t>Soto,Neil J</t>
  </si>
  <si>
    <t>04843</t>
  </si>
  <si>
    <t>Arakawa,Stephen N</t>
  </si>
  <si>
    <t>04844</t>
  </si>
  <si>
    <t>Louie,Peter W</t>
  </si>
  <si>
    <t>04853</t>
  </si>
  <si>
    <t>Martz,Brian L</t>
  </si>
  <si>
    <t>04857</t>
  </si>
  <si>
    <t>Gudino,Victor M</t>
  </si>
  <si>
    <t>04858</t>
  </si>
  <si>
    <t>Lopez,Michael J</t>
  </si>
  <si>
    <t>04859</t>
  </si>
  <si>
    <t>Turpen,Brian E</t>
  </si>
  <si>
    <t>04860</t>
  </si>
  <si>
    <t>Marumoto,Roger N</t>
  </si>
  <si>
    <t>04865</t>
  </si>
  <si>
    <t>Rose,Randal D</t>
  </si>
  <si>
    <t>04870</t>
  </si>
  <si>
    <t>Malave,Albert</t>
  </si>
  <si>
    <t>04892</t>
  </si>
  <si>
    <t>Villarreal,Manuel</t>
  </si>
  <si>
    <t>04894</t>
  </si>
  <si>
    <t>Sleeper,William A</t>
  </si>
  <si>
    <t>04895</t>
  </si>
  <si>
    <t>Conyer,John C</t>
  </si>
  <si>
    <t>04897</t>
  </si>
  <si>
    <t>Nafsey,James</t>
  </si>
  <si>
    <t>04904</t>
  </si>
  <si>
    <t>Wallace,Brad R</t>
  </si>
  <si>
    <t>04912</t>
  </si>
  <si>
    <t>Barrio,Virginia N</t>
  </si>
  <si>
    <t>04917</t>
  </si>
  <si>
    <t>Rosati,Joseph F</t>
  </si>
  <si>
    <t>04918</t>
  </si>
  <si>
    <t>Brown,Kathy D</t>
  </si>
  <si>
    <t>04922</t>
  </si>
  <si>
    <t>Galvan,Laura</t>
  </si>
  <si>
    <t>04924</t>
  </si>
  <si>
    <t>McCann,Sean J</t>
  </si>
  <si>
    <t>04926</t>
  </si>
  <si>
    <t>Shigg,Alyce</t>
  </si>
  <si>
    <t>04928</t>
  </si>
  <si>
    <t>Shanahan,Noel D</t>
  </si>
  <si>
    <t>04929</t>
  </si>
  <si>
    <t>Harding,Robert L</t>
  </si>
  <si>
    <t>04936</t>
  </si>
  <si>
    <t>Borquez,Kristen M</t>
  </si>
  <si>
    <t>04937</t>
  </si>
  <si>
    <t>Davis,Robert E</t>
  </si>
  <si>
    <t>04944</t>
  </si>
  <si>
    <t>Bicksler,Keith W</t>
  </si>
  <si>
    <t>04949</t>
  </si>
  <si>
    <t>Naylor,J Gail</t>
  </si>
  <si>
    <t>04959</t>
  </si>
  <si>
    <t>Phillips,Eldon W</t>
  </si>
  <si>
    <t>04962</t>
  </si>
  <si>
    <t>Bushyeager,Mark L</t>
  </si>
  <si>
    <t>04963</t>
  </si>
  <si>
    <t>Wisham,Tim L</t>
  </si>
  <si>
    <t>04970</t>
  </si>
  <si>
    <t>Molina Jr.,Jesus M</t>
  </si>
  <si>
    <t>04974</t>
  </si>
  <si>
    <t>Hollis,Brian C</t>
  </si>
  <si>
    <t>04979</t>
  </si>
  <si>
    <t>Wright,Angela C</t>
  </si>
  <si>
    <t>04984</t>
  </si>
  <si>
    <t>Clemens,Terry R</t>
  </si>
  <si>
    <t>04987</t>
  </si>
  <si>
    <t>Filkins,George H</t>
  </si>
  <si>
    <t>04988</t>
  </si>
  <si>
    <t>Gingrich,James J</t>
  </si>
  <si>
    <t>04999</t>
  </si>
  <si>
    <t>Crawford,Kurt L</t>
  </si>
  <si>
    <t>05006</t>
  </si>
  <si>
    <t>Drezner,Deborah S</t>
  </si>
  <si>
    <t>05009</t>
  </si>
  <si>
    <t>Foust,David A</t>
  </si>
  <si>
    <t>05013</t>
  </si>
  <si>
    <t>Schultz,Jay D</t>
  </si>
  <si>
    <t>05018</t>
  </si>
  <si>
    <t>Woodley,Richard L</t>
  </si>
  <si>
    <t>05020</t>
  </si>
  <si>
    <t>Martinez,David S</t>
  </si>
  <si>
    <t>05034</t>
  </si>
  <si>
    <t>Liudzius,Anthony J</t>
  </si>
  <si>
    <t>05053</t>
  </si>
  <si>
    <t>Soto,Darrell L</t>
  </si>
  <si>
    <t>05061</t>
  </si>
  <si>
    <t>Ryan,Thomas J</t>
  </si>
  <si>
    <t>05062</t>
  </si>
  <si>
    <t>Esfahani,Hamid E</t>
  </si>
  <si>
    <t>05063</t>
  </si>
  <si>
    <t>Glenn,Dwayne</t>
  </si>
  <si>
    <t>05072</t>
  </si>
  <si>
    <t>Wan,Hui W</t>
  </si>
  <si>
    <t>05076</t>
  </si>
  <si>
    <t>Smith,Charles D</t>
  </si>
  <si>
    <t>05080</t>
  </si>
  <si>
    <t>Short,Don P</t>
  </si>
  <si>
    <t>05083</t>
  </si>
  <si>
    <t>McDonnell,Christopher C</t>
  </si>
  <si>
    <t>05085</t>
  </si>
  <si>
    <t>Downs,Kurtis A</t>
  </si>
  <si>
    <t>05090</t>
  </si>
  <si>
    <t>Aoys Edwards,Lorraine</t>
  </si>
  <si>
    <t>05091</t>
  </si>
  <si>
    <t>Waters,Mark L</t>
  </si>
  <si>
    <t>05092</t>
  </si>
  <si>
    <t>Shamma,John E</t>
  </si>
  <si>
    <t>05097</t>
  </si>
  <si>
    <t>Wang,Chuching</t>
  </si>
  <si>
    <t>05126</t>
  </si>
  <si>
    <t>Green,James F</t>
  </si>
  <si>
    <t>05134</t>
  </si>
  <si>
    <t>Kennedy,John F</t>
  </si>
  <si>
    <t>05155</t>
  </si>
  <si>
    <t>Becker,Andrew Q</t>
  </si>
  <si>
    <t>05157</t>
  </si>
  <si>
    <t>Sotsaikich,Paul C</t>
  </si>
  <si>
    <t>05168</t>
  </si>
  <si>
    <t>Ti,Meng</t>
  </si>
  <si>
    <t>05176</t>
  </si>
  <si>
    <t>Montano,Theresa M</t>
  </si>
  <si>
    <t>05177</t>
  </si>
  <si>
    <t>Potter,Darwin K</t>
  </si>
  <si>
    <t>05188</t>
  </si>
  <si>
    <t>Yu,Burt K</t>
  </si>
  <si>
    <t>05189</t>
  </si>
  <si>
    <t>Simon,Drew S</t>
  </si>
  <si>
    <t>05193</t>
  </si>
  <si>
    <t>Escuadro-Dailey,Rossana P</t>
  </si>
  <si>
    <t>05207</t>
  </si>
  <si>
    <t>Suniga,Mickey L</t>
  </si>
  <si>
    <t>05212</t>
  </si>
  <si>
    <t>Chantrapanichkul,Karun</t>
  </si>
  <si>
    <t>05214</t>
  </si>
  <si>
    <t>Niehus,Joseph P</t>
  </si>
  <si>
    <t>05220</t>
  </si>
  <si>
    <t>Adolphus,Marilyn L</t>
  </si>
  <si>
    <t>05224</t>
  </si>
  <si>
    <t>Woodley,Shirley K</t>
  </si>
  <si>
    <t>05225</t>
  </si>
  <si>
    <t>Cardona,Rebecca C</t>
  </si>
  <si>
    <t>05232</t>
  </si>
  <si>
    <t>Kazalbash,David D</t>
  </si>
  <si>
    <t>05233</t>
  </si>
  <si>
    <t>Guillory,Daniel J</t>
  </si>
  <si>
    <t>05234</t>
  </si>
  <si>
    <t>Du Bois,Cheryl D</t>
  </si>
  <si>
    <t>05237</t>
  </si>
  <si>
    <t>Kwan,Frances C</t>
  </si>
  <si>
    <t>05249</t>
  </si>
  <si>
    <t>Schroeder,Charles E</t>
  </si>
  <si>
    <t>05251</t>
  </si>
  <si>
    <t>Nixon,Roderick J</t>
  </si>
  <si>
    <t>05255</t>
  </si>
  <si>
    <t>McPeck,Bret A</t>
  </si>
  <si>
    <t>05256</t>
  </si>
  <si>
    <t>Jackson,Juliet C</t>
  </si>
  <si>
    <t>05259</t>
  </si>
  <si>
    <t>Chang,Mimi W</t>
  </si>
  <si>
    <t>05261</t>
  </si>
  <si>
    <t>Cyrus,William L</t>
  </si>
  <si>
    <t>05265</t>
  </si>
  <si>
    <t>Ramos,Michael S</t>
  </si>
  <si>
    <t>05272</t>
  </si>
  <si>
    <t>Slider,Donald C</t>
  </si>
  <si>
    <t>05273</t>
  </si>
  <si>
    <t>Clairday,John C</t>
  </si>
  <si>
    <t>05279</t>
  </si>
  <si>
    <t>Petrassi,Domenic</t>
  </si>
  <si>
    <t>05289</t>
  </si>
  <si>
    <t>Reeves,Ted A</t>
  </si>
  <si>
    <t>05292</t>
  </si>
  <si>
    <t>Goodman,Geoffery P</t>
  </si>
  <si>
    <t>05293</t>
  </si>
  <si>
    <t>Claisse,Michael C</t>
  </si>
  <si>
    <t>05294</t>
  </si>
  <si>
    <t>Mokhtari,Reza</t>
  </si>
  <si>
    <t>05295</t>
  </si>
  <si>
    <t>Ingram,William R</t>
  </si>
  <si>
    <t>05315</t>
  </si>
  <si>
    <t>Hirsch,Steven P</t>
  </si>
  <si>
    <t>05316</t>
  </si>
  <si>
    <t>Montoya Dapper,Christina</t>
  </si>
  <si>
    <t>05325</t>
  </si>
  <si>
    <t>Myers,John A</t>
  </si>
  <si>
    <t>05327</t>
  </si>
  <si>
    <t>Medina,Sergio</t>
  </si>
  <si>
    <t>05330</t>
  </si>
  <si>
    <t>Campbell,Thomas P</t>
  </si>
  <si>
    <t>05345</t>
  </si>
  <si>
    <t>Ao,Man Wa</t>
  </si>
  <si>
    <t>05352</t>
  </si>
  <si>
    <t>Haight,Michelle L</t>
  </si>
  <si>
    <t>05356</t>
  </si>
  <si>
    <t>Ohigashi,Mark R</t>
  </si>
  <si>
    <t>05358</t>
  </si>
  <si>
    <t>Robinson,Paul E</t>
  </si>
  <si>
    <t>05360</t>
  </si>
  <si>
    <t>Fleischauer,Max E</t>
  </si>
  <si>
    <t>05366</t>
  </si>
  <si>
    <t>Tran,Brian</t>
  </si>
  <si>
    <t>05380</t>
  </si>
  <si>
    <t>Kwong,George H</t>
  </si>
  <si>
    <t>05401</t>
  </si>
  <si>
    <t>Muir,Robert D</t>
  </si>
  <si>
    <t>05427</t>
  </si>
  <si>
    <t>Jalali,Mehdi</t>
  </si>
  <si>
    <t>05431</t>
  </si>
  <si>
    <t>Logan,Lorrie A</t>
  </si>
  <si>
    <t>05432</t>
  </si>
  <si>
    <t>Arlt,Patricia P</t>
  </si>
  <si>
    <t>05433</t>
  </si>
  <si>
    <t>Emami,Houman</t>
  </si>
  <si>
    <t>05439</t>
  </si>
  <si>
    <t>Donikian,Mihran D</t>
  </si>
  <si>
    <t>05442</t>
  </si>
  <si>
    <t>Tan,Melinda G</t>
  </si>
  <si>
    <t>05445</t>
  </si>
  <si>
    <t>Volanos,Richard H</t>
  </si>
  <si>
    <t>05453</t>
  </si>
  <si>
    <t>Azuma,Emil Y</t>
  </si>
  <si>
    <t>05454</t>
  </si>
  <si>
    <t>Dee,Elson E</t>
  </si>
  <si>
    <t>05455</t>
  </si>
  <si>
    <t>Whetstone,Daryl L</t>
  </si>
  <si>
    <t>05456</t>
  </si>
  <si>
    <t>Martin,Stephen P</t>
  </si>
  <si>
    <t>05460</t>
  </si>
  <si>
    <t>Domingo,Ceasar</t>
  </si>
  <si>
    <t>05472</t>
  </si>
  <si>
    <t>Murphy,Kelly D</t>
  </si>
  <si>
    <t>05474</t>
  </si>
  <si>
    <t>Wieczorek,Michael E</t>
  </si>
  <si>
    <t>05485</t>
  </si>
  <si>
    <t>Escalera,Gilbert</t>
  </si>
  <si>
    <t>05487</t>
  </si>
  <si>
    <t>Bautista,Evelyn L</t>
  </si>
  <si>
    <t>05493</t>
  </si>
  <si>
    <t>Brown,Ronald W</t>
  </si>
  <si>
    <t>05498</t>
  </si>
  <si>
    <t>Tucker,Octavia T</t>
  </si>
  <si>
    <t>05500</t>
  </si>
  <si>
    <t>Walcott,Andrew K</t>
  </si>
  <si>
    <t>05502</t>
  </si>
  <si>
    <t>Reyes,Christina M</t>
  </si>
  <si>
    <t>05503</t>
  </si>
  <si>
    <t>Azmi,Ashraf M</t>
  </si>
  <si>
    <t>05505</t>
  </si>
  <si>
    <t>Young,Ethel S</t>
  </si>
  <si>
    <t>05507</t>
  </si>
  <si>
    <t>Larios,Maria A</t>
  </si>
  <si>
    <t>05509</t>
  </si>
  <si>
    <t>Motamedi,Kamyar</t>
  </si>
  <si>
    <t>05510</t>
  </si>
  <si>
    <t>Ford Jr.,Richard D</t>
  </si>
  <si>
    <t>05514</t>
  </si>
  <si>
    <t>Danielsen,James P</t>
  </si>
  <si>
    <t>05515</t>
  </si>
  <si>
    <t>Gonzales,Joann</t>
  </si>
  <si>
    <t>05517</t>
  </si>
  <si>
    <t>Thilo,Wayne</t>
  </si>
  <si>
    <t>05519</t>
  </si>
  <si>
    <t>Mesko,Alex</t>
  </si>
  <si>
    <t>05520</t>
  </si>
  <si>
    <t>Kear,Adam C</t>
  </si>
  <si>
    <t>05522</t>
  </si>
  <si>
    <t>Mitchell,Paula D</t>
  </si>
  <si>
    <t>05524</t>
  </si>
  <si>
    <t>Mazurek,Teresa C</t>
  </si>
  <si>
    <t>05526</t>
  </si>
  <si>
    <t>Enriquez,Hector</t>
  </si>
  <si>
    <t>05528</t>
  </si>
  <si>
    <t>Wong,Lilly</t>
  </si>
  <si>
    <t>05529</t>
  </si>
  <si>
    <t>Valles,Sergio E</t>
  </si>
  <si>
    <t>05532</t>
  </si>
  <si>
    <t>Nguyen,Thanh V</t>
  </si>
  <si>
    <t>05534</t>
  </si>
  <si>
    <t>Haedtke,Donn C</t>
  </si>
  <si>
    <t>05538</t>
  </si>
  <si>
    <t>Parra,George</t>
  </si>
  <si>
    <t>05539</t>
  </si>
  <si>
    <t>He,Yi-Feng</t>
  </si>
  <si>
    <t>05541</t>
  </si>
  <si>
    <t>Soo,Harry M</t>
  </si>
  <si>
    <t>05545</t>
  </si>
  <si>
    <t>Dick,Kevin A</t>
  </si>
  <si>
    <t>05555</t>
  </si>
  <si>
    <t>Norlen,Paul C</t>
  </si>
  <si>
    <t>05562</t>
  </si>
  <si>
    <t>Zargham-B,Khashayar</t>
  </si>
  <si>
    <t>05567</t>
  </si>
  <si>
    <t>Rocha,Richard A</t>
  </si>
  <si>
    <t>05568</t>
  </si>
  <si>
    <t>Shinoda,Richard S</t>
  </si>
  <si>
    <t>05571</t>
  </si>
  <si>
    <t>Foster,John M</t>
  </si>
  <si>
    <t>05572</t>
  </si>
  <si>
    <t>Cortez,Manuel M</t>
  </si>
  <si>
    <t>05574</t>
  </si>
  <si>
    <t>Holland,Leonard A</t>
  </si>
  <si>
    <t>05575</t>
  </si>
  <si>
    <t>Johnson,Gordon L</t>
  </si>
  <si>
    <t>05588</t>
  </si>
  <si>
    <t>Pellowski,William G</t>
  </si>
  <si>
    <t>05589</t>
  </si>
  <si>
    <t>Veale,Barry A</t>
  </si>
  <si>
    <t>05591</t>
  </si>
  <si>
    <t>Woods,Eddy</t>
  </si>
  <si>
    <t>05592</t>
  </si>
  <si>
    <t>Adams,George M</t>
  </si>
  <si>
    <t>05600</t>
  </si>
  <si>
    <t>Wright,Eldon J</t>
  </si>
  <si>
    <t>05604</t>
  </si>
  <si>
    <t>Williams,Gregory S</t>
  </si>
  <si>
    <t>05605</t>
  </si>
  <si>
    <t>Myers,Christine</t>
  </si>
  <si>
    <t>05606</t>
  </si>
  <si>
    <t>Meisler,Martin R</t>
  </si>
  <si>
    <t>05607</t>
  </si>
  <si>
    <t>Mitchell,William D</t>
  </si>
  <si>
    <t>05610</t>
  </si>
  <si>
    <t>Alikhan,Mirza M</t>
  </si>
  <si>
    <t>05611</t>
  </si>
  <si>
    <t>Donhoff,Kevin A</t>
  </si>
  <si>
    <t>05612</t>
  </si>
  <si>
    <t>Gondosubroto,Budiman</t>
  </si>
  <si>
    <t>05614</t>
  </si>
  <si>
    <t>Mustoe,Gordon L</t>
  </si>
  <si>
    <t>05615</t>
  </si>
  <si>
    <t>Rogers,Nancie E</t>
  </si>
  <si>
    <t>05616</t>
  </si>
  <si>
    <t>Tuskewicz,Richard E</t>
  </si>
  <si>
    <t>05617</t>
  </si>
  <si>
    <t>Cotton,Deneice</t>
  </si>
  <si>
    <t>05618</t>
  </si>
  <si>
    <t>Yenko,Grace M</t>
  </si>
  <si>
    <t>05630</t>
  </si>
  <si>
    <t>Sabounchian,Steven W</t>
  </si>
  <si>
    <t>05641</t>
  </si>
  <si>
    <t>Aldrete Jr.,Jose D</t>
  </si>
  <si>
    <t>05642</t>
  </si>
  <si>
    <t>Perez,Silvia</t>
  </si>
  <si>
    <t>05643</t>
  </si>
  <si>
    <t>Lee,Antoinette M</t>
  </si>
  <si>
    <t>05645</t>
  </si>
  <si>
    <t>Lopez,Gladys B</t>
  </si>
  <si>
    <t>05650</t>
  </si>
  <si>
    <t>Crawford,Dane C</t>
  </si>
  <si>
    <t>05654</t>
  </si>
  <si>
    <t>La Macchia II,Michael John</t>
  </si>
  <si>
    <t>05655</t>
  </si>
  <si>
    <t>Lee,James K</t>
  </si>
  <si>
    <t>05669</t>
  </si>
  <si>
    <t>Bean,Eliot D</t>
  </si>
  <si>
    <t>05671</t>
  </si>
  <si>
    <t>Hassel,Meang K</t>
  </si>
  <si>
    <t>05673</t>
  </si>
  <si>
    <t>Lum,Howard</t>
  </si>
  <si>
    <t>05677</t>
  </si>
  <si>
    <t>Nakamura,Debra</t>
  </si>
  <si>
    <t>05682</t>
  </si>
  <si>
    <t>Witt,Barbara A</t>
  </si>
  <si>
    <t>05683</t>
  </si>
  <si>
    <t>Baty,Brigid A</t>
  </si>
  <si>
    <t>05684</t>
  </si>
  <si>
    <t>Becerra,Francisco</t>
  </si>
  <si>
    <t>05686</t>
  </si>
  <si>
    <t>Gutierrez,Ernesto D</t>
  </si>
  <si>
    <t>05687</t>
  </si>
  <si>
    <t>Smith,Lynda A</t>
  </si>
  <si>
    <t>05689</t>
  </si>
  <si>
    <t>LaCom,Larry C</t>
  </si>
  <si>
    <t>05691</t>
  </si>
  <si>
    <t>Gunadi,Win Dwijani</t>
  </si>
  <si>
    <t>05698</t>
  </si>
  <si>
    <t>Villalobos,Peter C</t>
  </si>
  <si>
    <t>05701</t>
  </si>
  <si>
    <t>Carter,John M</t>
  </si>
  <si>
    <t>05703</t>
  </si>
  <si>
    <t>Flores,Sherry D</t>
  </si>
  <si>
    <t>05704</t>
  </si>
  <si>
    <t>Kashay,Sonnie N</t>
  </si>
  <si>
    <t>05708</t>
  </si>
  <si>
    <t>Torres,Henry P</t>
  </si>
  <si>
    <t>05712</t>
  </si>
  <si>
    <t>Hall,David L</t>
  </si>
  <si>
    <t>05724</t>
  </si>
  <si>
    <t>Farrar,Marva R</t>
  </si>
  <si>
    <t>05725</t>
  </si>
  <si>
    <t>Garcia,Javier L</t>
  </si>
  <si>
    <t>05729</t>
  </si>
  <si>
    <t>Quijano-Lucas,Ann R</t>
  </si>
  <si>
    <t>05730</t>
  </si>
  <si>
    <t>Bukirin,Norberto C</t>
  </si>
  <si>
    <t>05731</t>
  </si>
  <si>
    <t>Safely,Jack S</t>
  </si>
  <si>
    <t>05739</t>
  </si>
  <si>
    <t>Arabshahi,Jalil</t>
  </si>
  <si>
    <t>05742</t>
  </si>
  <si>
    <t>Widman,Gregory A</t>
  </si>
  <si>
    <t>05743</t>
  </si>
  <si>
    <t>Baca,Rudy</t>
  </si>
  <si>
    <t>05744</t>
  </si>
  <si>
    <t>Romero,Luis A</t>
  </si>
  <si>
    <t>05745</t>
  </si>
  <si>
    <t>Castrillo Jr.,Carlos J</t>
  </si>
  <si>
    <t>05751</t>
  </si>
  <si>
    <t>Henry,David J</t>
  </si>
  <si>
    <t>05752</t>
  </si>
  <si>
    <t>Rogers,Barbara M</t>
  </si>
  <si>
    <t>05754</t>
  </si>
  <si>
    <t>Nguyen,Hugh</t>
  </si>
  <si>
    <t>05756</t>
  </si>
  <si>
    <t>Murphy,Karen K</t>
  </si>
  <si>
    <t>05757</t>
  </si>
  <si>
    <t>Ruffner,Jeffrey L</t>
  </si>
  <si>
    <t>05761</t>
  </si>
  <si>
    <t>Coffey,Bradley M</t>
  </si>
  <si>
    <t>05762</t>
  </si>
  <si>
    <t>Fernando,Rafael G</t>
  </si>
  <si>
    <t>05767</t>
  </si>
  <si>
    <t>Laney,David E</t>
  </si>
  <si>
    <t>05768</t>
  </si>
  <si>
    <t>Young,Robert A</t>
  </si>
  <si>
    <t>05772</t>
  </si>
  <si>
    <t>Francuz,Louis J</t>
  </si>
  <si>
    <t>05773</t>
  </si>
  <si>
    <t>Campbell,John A</t>
  </si>
  <si>
    <t>05778</t>
  </si>
  <si>
    <t>Jordan,Devin K</t>
  </si>
  <si>
    <t>05783</t>
  </si>
  <si>
    <t>Long,Michael</t>
  </si>
  <si>
    <t>05784</t>
  </si>
  <si>
    <t>Vrsalovich,John P</t>
  </si>
  <si>
    <t>05788</t>
  </si>
  <si>
    <t>De Leon,Rebecca A</t>
  </si>
  <si>
    <t>05793</t>
  </si>
  <si>
    <t>Partin,Margarita</t>
  </si>
  <si>
    <t>05800</t>
  </si>
  <si>
    <t>Lara,Peter J</t>
  </si>
  <si>
    <t>05805</t>
  </si>
  <si>
    <t>Legoski,Frankie K</t>
  </si>
  <si>
    <t>05806</t>
  </si>
  <si>
    <t>Myers,Robert S</t>
  </si>
  <si>
    <t>05809</t>
  </si>
  <si>
    <t>Shriver,Steve L</t>
  </si>
  <si>
    <t>05817</t>
  </si>
  <si>
    <t>Swidler,Jon D</t>
  </si>
  <si>
    <t>05820</t>
  </si>
  <si>
    <t>Deaves,Robert E</t>
  </si>
  <si>
    <t>05822</t>
  </si>
  <si>
    <t>Garabetian,Aida G</t>
  </si>
  <si>
    <t>05823</t>
  </si>
  <si>
    <t>Patel,Ajaykumar N</t>
  </si>
  <si>
    <t>05824</t>
  </si>
  <si>
    <t>Wilkins,Albert G</t>
  </si>
  <si>
    <t>05825</t>
  </si>
  <si>
    <t>Wong,Nancy Tomoko Watanabe</t>
  </si>
  <si>
    <t>05827</t>
  </si>
  <si>
    <t>Smiley,Jessie</t>
  </si>
  <si>
    <t>05829</t>
  </si>
  <si>
    <t>Williams Jr.,James A</t>
  </si>
  <si>
    <t>05836</t>
  </si>
  <si>
    <t>Gutierrez,Enrique C</t>
  </si>
  <si>
    <t>05838</t>
  </si>
  <si>
    <t>Washington,Gregory C</t>
  </si>
  <si>
    <t>05839</t>
  </si>
  <si>
    <t>Williams,Ruthie M</t>
  </si>
  <si>
    <t>05840</t>
  </si>
  <si>
    <t>Ip,Sio H</t>
  </si>
  <si>
    <t>05841</t>
  </si>
  <si>
    <t>Wallace,John D</t>
  </si>
  <si>
    <t>05842</t>
  </si>
  <si>
    <t>Kundu,Sikha</t>
  </si>
  <si>
    <t>05847</t>
  </si>
  <si>
    <t>Ryan,Russell E</t>
  </si>
  <si>
    <t>05848</t>
  </si>
  <si>
    <t>Sanborn,John J</t>
  </si>
  <si>
    <t>05849</t>
  </si>
  <si>
    <t>Shutt,Edward L</t>
  </si>
  <si>
    <t>05851</t>
  </si>
  <si>
    <t>Hamilton,Lawrence E</t>
  </si>
  <si>
    <t>05853</t>
  </si>
  <si>
    <t>Flores,Daniel S</t>
  </si>
  <si>
    <t>05854</t>
  </si>
  <si>
    <t>Garcia,Bart A</t>
  </si>
  <si>
    <t>05861</t>
  </si>
  <si>
    <t>McLaughlin,Daniel R</t>
  </si>
  <si>
    <t>05867</t>
  </si>
  <si>
    <t>Clewley,Daniel T</t>
  </si>
  <si>
    <t>05868</t>
  </si>
  <si>
    <t>Doughty,Timothy C</t>
  </si>
  <si>
    <t>05871</t>
  </si>
  <si>
    <t>Garcia,Pamela J</t>
  </si>
  <si>
    <t>05875</t>
  </si>
  <si>
    <t>Nichols,Frederick L</t>
  </si>
  <si>
    <t>05880</t>
  </si>
  <si>
    <t>Scott,John L</t>
  </si>
  <si>
    <t>05881</t>
  </si>
  <si>
    <t>Simon,Mark J</t>
  </si>
  <si>
    <t>05886</t>
  </si>
  <si>
    <t>Bednarski,John V</t>
  </si>
  <si>
    <t>05890</t>
  </si>
  <si>
    <t>Wiseman,Peter G</t>
  </si>
  <si>
    <t>05897</t>
  </si>
  <si>
    <t>Schmidth,Gary W</t>
  </si>
  <si>
    <t>05904</t>
  </si>
  <si>
    <t>Skistimas,Jim G</t>
  </si>
  <si>
    <t>05908</t>
  </si>
  <si>
    <t>Chavez Jr.,Joseph A</t>
  </si>
  <si>
    <t>05909</t>
  </si>
  <si>
    <t>Kostelecky,James D</t>
  </si>
  <si>
    <t>05910</t>
  </si>
  <si>
    <t>Martinez,Conrad E</t>
  </si>
  <si>
    <t>05911</t>
  </si>
  <si>
    <t>Molina,Yamel S</t>
  </si>
  <si>
    <t>05915</t>
  </si>
  <si>
    <t>Mantel,Russell L</t>
  </si>
  <si>
    <t>05916</t>
  </si>
  <si>
    <t>Payette,Timothy C</t>
  </si>
  <si>
    <t>05919</t>
  </si>
  <si>
    <t>Clark,John E</t>
  </si>
  <si>
    <t>05921</t>
  </si>
  <si>
    <t>Kobzeff,Steven P</t>
  </si>
  <si>
    <t>05927</t>
  </si>
  <si>
    <t>Ma,Stephen C</t>
  </si>
  <si>
    <t>05929</t>
  </si>
  <si>
    <t>Smith,Tina J</t>
  </si>
  <si>
    <t>05936</t>
  </si>
  <si>
    <t>Begian,Richard A</t>
  </si>
  <si>
    <t>05941</t>
  </si>
  <si>
    <t>Kohli,Narainder</t>
  </si>
  <si>
    <t>05943</t>
  </si>
  <si>
    <t>Carter,Nicole K</t>
  </si>
  <si>
    <t>05944</t>
  </si>
  <si>
    <t>Tucker,Paul L</t>
  </si>
  <si>
    <t>05968</t>
  </si>
  <si>
    <t>Aurangzeb,Naushad</t>
  </si>
  <si>
    <t>05975</t>
  </si>
  <si>
    <t>Jones,Michael D</t>
  </si>
  <si>
    <t>05980</t>
  </si>
  <si>
    <t>Yanez,David</t>
  </si>
  <si>
    <t>05981</t>
  </si>
  <si>
    <t>Stewart,Von L</t>
  </si>
  <si>
    <t>05982</t>
  </si>
  <si>
    <t>Kew,Trudi J</t>
  </si>
  <si>
    <t>05984</t>
  </si>
  <si>
    <t>Dietz,Albert J</t>
  </si>
  <si>
    <t>05993</t>
  </si>
  <si>
    <t>Boyd,Glen K</t>
  </si>
  <si>
    <t>06002</t>
  </si>
  <si>
    <t>Lai,Sherry G</t>
  </si>
  <si>
    <t>06007</t>
  </si>
  <si>
    <t>Angelastro Jr.,Frank J</t>
  </si>
  <si>
    <t>06018</t>
  </si>
  <si>
    <t>Bricker,Jeffrey A</t>
  </si>
  <si>
    <t>06019</t>
  </si>
  <si>
    <t>Jorgensen,James F</t>
  </si>
  <si>
    <t>06022</t>
  </si>
  <si>
    <t>Cayton,William F</t>
  </si>
  <si>
    <t>06024</t>
  </si>
  <si>
    <t>Fardig,Ronald C</t>
  </si>
  <si>
    <t>06025</t>
  </si>
  <si>
    <t>Hui,Andrew M</t>
  </si>
  <si>
    <t>06028</t>
  </si>
  <si>
    <t>Montez,Leonard A</t>
  </si>
  <si>
    <t>06029</t>
  </si>
  <si>
    <t>Pierce,William J</t>
  </si>
  <si>
    <t>06031</t>
  </si>
  <si>
    <t>Ramirez,Arturo</t>
  </si>
  <si>
    <t>06032</t>
  </si>
  <si>
    <t>Wiggs,Gary W</t>
  </si>
  <si>
    <t>06034</t>
  </si>
  <si>
    <t>Fletcher,Robert A</t>
  </si>
  <si>
    <t>06037</t>
  </si>
  <si>
    <t>Dam,Lu H K</t>
  </si>
  <si>
    <t>06040</t>
  </si>
  <si>
    <t>Chapman,Scott L</t>
  </si>
  <si>
    <t>06041</t>
  </si>
  <si>
    <t>Dexter,Gordon G</t>
  </si>
  <si>
    <t>06042</t>
  </si>
  <si>
    <t>Foster,Alan E</t>
  </si>
  <si>
    <t>06046</t>
  </si>
  <si>
    <t>Lowney,Robert M</t>
  </si>
  <si>
    <t>06048</t>
  </si>
  <si>
    <t>Paterson,William J</t>
  </si>
  <si>
    <t>06049</t>
  </si>
  <si>
    <t>Patricio,Gene A</t>
  </si>
  <si>
    <t>06055</t>
  </si>
  <si>
    <t>Lopez,Gilbert L</t>
  </si>
  <si>
    <t>06058</t>
  </si>
  <si>
    <t>Coloma,Benny D</t>
  </si>
  <si>
    <t>06061</t>
  </si>
  <si>
    <t>Nobriga,Keith E</t>
  </si>
  <si>
    <t>06064</t>
  </si>
  <si>
    <t>Shute,Ronald D</t>
  </si>
  <si>
    <t>06065</t>
  </si>
  <si>
    <t>Stevens,Rebecca L</t>
  </si>
  <si>
    <t>06066</t>
  </si>
  <si>
    <t>Posadas,Kaethie M</t>
  </si>
  <si>
    <t>06069</t>
  </si>
  <si>
    <t>Malone,David M</t>
  </si>
  <si>
    <t>06073</t>
  </si>
  <si>
    <t>Ibarra,Arthur C</t>
  </si>
  <si>
    <t>06074</t>
  </si>
  <si>
    <t>Markov,George P</t>
  </si>
  <si>
    <t>06075</t>
  </si>
  <si>
    <t>Markov,Lubliana B</t>
  </si>
  <si>
    <t>06077</t>
  </si>
  <si>
    <t>Arita,Arleen A</t>
  </si>
  <si>
    <t>06078</t>
  </si>
  <si>
    <t>Clay,Barry J</t>
  </si>
  <si>
    <t>06080</t>
  </si>
  <si>
    <t>Hawks,Steve R</t>
  </si>
  <si>
    <t>06083</t>
  </si>
  <si>
    <t>Perez,Edward J</t>
  </si>
  <si>
    <t>06089</t>
  </si>
  <si>
    <t>Snider,Marc D</t>
  </si>
  <si>
    <t>06092</t>
  </si>
  <si>
    <t>Sandstoe Jr.,James J</t>
  </si>
  <si>
    <t>06100</t>
  </si>
  <si>
    <t>Landgaard,Mark W</t>
  </si>
  <si>
    <t>06101</t>
  </si>
  <si>
    <t>Pytlinski,Michael A</t>
  </si>
  <si>
    <t>06102</t>
  </si>
  <si>
    <t>Popick,Leonard I</t>
  </si>
  <si>
    <t>06104</t>
  </si>
  <si>
    <t>Shelby,Dennis C</t>
  </si>
  <si>
    <t>06107</t>
  </si>
  <si>
    <t>Bustos,Sal</t>
  </si>
  <si>
    <t>06112</t>
  </si>
  <si>
    <t>Nash,Donald R</t>
  </si>
  <si>
    <t>06115</t>
  </si>
  <si>
    <t>Messadieh,Nabil Y</t>
  </si>
  <si>
    <t>06116</t>
  </si>
  <si>
    <t>Akhavan,Bahram E</t>
  </si>
  <si>
    <t>06120</t>
  </si>
  <si>
    <t>Maddox,Virginia K</t>
  </si>
  <si>
    <t>06121</t>
  </si>
  <si>
    <t>Jacobs,Andrew J</t>
  </si>
  <si>
    <t>06129</t>
  </si>
  <si>
    <t>Chen,Enrique W</t>
  </si>
  <si>
    <t>06133</t>
  </si>
  <si>
    <t>McMillan,Jacquelyn H</t>
  </si>
  <si>
    <t>06135</t>
  </si>
  <si>
    <t>Fowler,Patricia M</t>
  </si>
  <si>
    <t>06136</t>
  </si>
  <si>
    <t>Arriaga,Guido R</t>
  </si>
  <si>
    <t>06138</t>
  </si>
  <si>
    <t>Eury,Saleto T</t>
  </si>
  <si>
    <t>06139</t>
  </si>
  <si>
    <t>Gagar Downing,Maria C</t>
  </si>
  <si>
    <t>06141</t>
  </si>
  <si>
    <t>Riggins,Tyrone J</t>
  </si>
  <si>
    <t>06142</t>
  </si>
  <si>
    <t>Smith,Martin L</t>
  </si>
  <si>
    <t>06144</t>
  </si>
  <si>
    <t>Hubbard,Stephen M</t>
  </si>
  <si>
    <t>06148</t>
  </si>
  <si>
    <t>Pereda,Ismael J</t>
  </si>
  <si>
    <t>06150</t>
  </si>
  <si>
    <t>Vandenberg,Hans J</t>
  </si>
  <si>
    <t>06155</t>
  </si>
  <si>
    <t>Kjos,Edward N</t>
  </si>
  <si>
    <t>06164</t>
  </si>
  <si>
    <t>Hom,Sherman J</t>
  </si>
  <si>
    <t>06165</t>
  </si>
  <si>
    <t>Yamasaki,Brent M</t>
  </si>
  <si>
    <t>06168</t>
  </si>
  <si>
    <t>Cargile,Nan P</t>
  </si>
  <si>
    <t>06169</t>
  </si>
  <si>
    <t>Dorado,Amy A</t>
  </si>
  <si>
    <t>06170</t>
  </si>
  <si>
    <t>Ariza,Ernest H</t>
  </si>
  <si>
    <t>06175</t>
  </si>
  <si>
    <t>Fisher,Elizabeth A</t>
  </si>
  <si>
    <t>06179</t>
  </si>
  <si>
    <t>Kramer,Mark G</t>
  </si>
  <si>
    <t>06183</t>
  </si>
  <si>
    <t>Wong,Jeffrey M</t>
  </si>
  <si>
    <t>06185</t>
  </si>
  <si>
    <t>Bell,Janet J</t>
  </si>
  <si>
    <t>06186</t>
  </si>
  <si>
    <t>Clark,Joyce Truhan</t>
  </si>
  <si>
    <t>06191</t>
  </si>
  <si>
    <t>Kaufman,Carol Y</t>
  </si>
  <si>
    <t>06197</t>
  </si>
  <si>
    <t>McDowell,Charles S</t>
  </si>
  <si>
    <t>06199</t>
  </si>
  <si>
    <t>Hutcherson,Timothy M</t>
  </si>
  <si>
    <t>06204</t>
  </si>
  <si>
    <t>Mackey,Ellen M</t>
  </si>
  <si>
    <t>06206</t>
  </si>
  <si>
    <t>Murray,Gilbert</t>
  </si>
  <si>
    <t>06207</t>
  </si>
  <si>
    <t>Vergara,Jose</t>
  </si>
  <si>
    <t>06210</t>
  </si>
  <si>
    <t>Frankland,Fred R</t>
  </si>
  <si>
    <t>06211</t>
  </si>
  <si>
    <t>Miller,David</t>
  </si>
  <si>
    <t>06214</t>
  </si>
  <si>
    <t>Murdock,Robert B</t>
  </si>
  <si>
    <t>06220</t>
  </si>
  <si>
    <t>Bachelder,Wallace R</t>
  </si>
  <si>
    <t>06221</t>
  </si>
  <si>
    <t>Cotter,Sean T</t>
  </si>
  <si>
    <t>06222</t>
  </si>
  <si>
    <t>Cole,Lisa</t>
  </si>
  <si>
    <t>06226</t>
  </si>
  <si>
    <t>Su,Cheng-Feng</t>
  </si>
  <si>
    <t>06228</t>
  </si>
  <si>
    <t>Case,John L</t>
  </si>
  <si>
    <t>06231</t>
  </si>
  <si>
    <t>Butkovich,Dennis A</t>
  </si>
  <si>
    <t>06232</t>
  </si>
  <si>
    <t>McReynolds,Michael R</t>
  </si>
  <si>
    <t>06233</t>
  </si>
  <si>
    <t>Du,Le K</t>
  </si>
  <si>
    <t>06235</t>
  </si>
  <si>
    <t>Sweat,Jacquelyn M</t>
  </si>
  <si>
    <t>06236</t>
  </si>
  <si>
    <t>Cole,Kathleen M</t>
  </si>
  <si>
    <t>06239</t>
  </si>
  <si>
    <t>Valverde,Rudy</t>
  </si>
  <si>
    <t>06243</t>
  </si>
  <si>
    <t>McLaughlin,Kevin</t>
  </si>
  <si>
    <t>06244</t>
  </si>
  <si>
    <t>Parubrub,Max G</t>
  </si>
  <si>
    <t>06245</t>
  </si>
  <si>
    <t>Paz,Jaime C</t>
  </si>
  <si>
    <t>06247</t>
  </si>
  <si>
    <t>Espejel,Alejandro M</t>
  </si>
  <si>
    <t>06248</t>
  </si>
  <si>
    <t>Dymally,Edgar G</t>
  </si>
  <si>
    <t>06249</t>
  </si>
  <si>
    <t>Bissonnette,Brian</t>
  </si>
  <si>
    <t>06250</t>
  </si>
  <si>
    <t>Gil de Montes,Melani C</t>
  </si>
  <si>
    <t>06253</t>
  </si>
  <si>
    <t>Escalante,Sergio</t>
  </si>
  <si>
    <t>06257</t>
  </si>
  <si>
    <t>Castillo,Monica</t>
  </si>
  <si>
    <t>06263</t>
  </si>
  <si>
    <t>Reel,Scott</t>
  </si>
  <si>
    <t>06268</t>
  </si>
  <si>
    <t>Falcon,Magdalena</t>
  </si>
  <si>
    <t>06273</t>
  </si>
  <si>
    <t>Murti,Shiv</t>
  </si>
  <si>
    <t>06274</t>
  </si>
  <si>
    <t>Salgado,Jerry M</t>
  </si>
  <si>
    <t>06275</t>
  </si>
  <si>
    <t>Castillo,Julio</t>
  </si>
  <si>
    <t>06280</t>
  </si>
  <si>
    <t>Chung,Ken</t>
  </si>
  <si>
    <t>06282</t>
  </si>
  <si>
    <t>Walters,Geraldine J</t>
  </si>
  <si>
    <t>06291</t>
  </si>
  <si>
    <t>Blair,Timothy A</t>
  </si>
  <si>
    <t>06299</t>
  </si>
  <si>
    <t>Wong,Jacky C</t>
  </si>
  <si>
    <t>06318</t>
  </si>
  <si>
    <t>LaChaine,Dennis R</t>
  </si>
  <si>
    <t>06323</t>
  </si>
  <si>
    <t>Pennington,Rick J</t>
  </si>
  <si>
    <t>06324</t>
  </si>
  <si>
    <t>Brunsell,Bob S</t>
  </si>
  <si>
    <t>06325</t>
  </si>
  <si>
    <t>Patras,Russell C</t>
  </si>
  <si>
    <t>06326</t>
  </si>
  <si>
    <t>Bidgoli,Amir</t>
  </si>
  <si>
    <t>06327</t>
  </si>
  <si>
    <t>Freeman,Olivia A</t>
  </si>
  <si>
    <t>06336</t>
  </si>
  <si>
    <t>Chang,Mo-Shi</t>
  </si>
  <si>
    <t>06337</t>
  </si>
  <si>
    <t>Chen,Lihan</t>
  </si>
  <si>
    <t>06340</t>
  </si>
  <si>
    <t>Bautista,Javier L</t>
  </si>
  <si>
    <t>06341</t>
  </si>
  <si>
    <t>Morimoto,Emiko</t>
  </si>
  <si>
    <t>06346</t>
  </si>
  <si>
    <t>Tse,Anthony W</t>
  </si>
  <si>
    <t>06348</t>
  </si>
  <si>
    <t>Jimenez,Jerry L</t>
  </si>
  <si>
    <t>06349</t>
  </si>
  <si>
    <t>Schotborgh,Roy L</t>
  </si>
  <si>
    <t>06350</t>
  </si>
  <si>
    <t>Melkonyan,Armen</t>
  </si>
  <si>
    <t>06351</t>
  </si>
  <si>
    <t>Dang,Dao T</t>
  </si>
  <si>
    <t>06356</t>
  </si>
  <si>
    <t>Vanderhorst,Joseph A</t>
  </si>
  <si>
    <t>06358</t>
  </si>
  <si>
    <t>Pittsinger Jr.,Richard F</t>
  </si>
  <si>
    <t>06362</t>
  </si>
  <si>
    <t>Webb-Cole,Alice I</t>
  </si>
  <si>
    <t>06365</t>
  </si>
  <si>
    <t>Boronkay,Drew S</t>
  </si>
  <si>
    <t>06366</t>
  </si>
  <si>
    <t>La Camera,Cynthia J</t>
  </si>
  <si>
    <t>06372</t>
  </si>
  <si>
    <t>Bromby,Lori A</t>
  </si>
  <si>
    <t>06373</t>
  </si>
  <si>
    <t>Fuentes,Maribel D</t>
  </si>
  <si>
    <t>06374</t>
  </si>
  <si>
    <t>Poon,Wing W</t>
  </si>
  <si>
    <t>06375</t>
  </si>
  <si>
    <t>Garcia,Fernando M</t>
  </si>
  <si>
    <t>06381</t>
  </si>
  <si>
    <t>Lahouti,Mahmoud M</t>
  </si>
  <si>
    <t>06391</t>
  </si>
  <si>
    <t>Sandoval,Juan F</t>
  </si>
  <si>
    <t>06392</t>
  </si>
  <si>
    <t>Godoy,Javier</t>
  </si>
  <si>
    <t>06393</t>
  </si>
  <si>
    <t>Wallace,John F</t>
  </si>
  <si>
    <t>06402</t>
  </si>
  <si>
    <t>Hall,Bradley O</t>
  </si>
  <si>
    <t>06408</t>
  </si>
  <si>
    <t>McLain,Susan C</t>
  </si>
  <si>
    <t>06412</t>
  </si>
  <si>
    <t>Velazquez,Robert L</t>
  </si>
  <si>
    <t>06423</t>
  </si>
  <si>
    <t>Wulf,Richard D</t>
  </si>
  <si>
    <t>06424</t>
  </si>
  <si>
    <t>Tenneson,Mark A</t>
  </si>
  <si>
    <t>06428</t>
  </si>
  <si>
    <t>Norberg,Neil A</t>
  </si>
  <si>
    <t>06429</t>
  </si>
  <si>
    <t>Yegiyants,Suren</t>
  </si>
  <si>
    <t>06439</t>
  </si>
  <si>
    <t>Hall,Dannie D</t>
  </si>
  <si>
    <t>06442</t>
  </si>
  <si>
    <t>Bahr,James M</t>
  </si>
  <si>
    <t>06443</t>
  </si>
  <si>
    <t>Smith,Rosemary</t>
  </si>
  <si>
    <t>06444</t>
  </si>
  <si>
    <t>Taraporewala,Rohinton E</t>
  </si>
  <si>
    <t>06445</t>
  </si>
  <si>
    <t>Hill,Arthur A</t>
  </si>
  <si>
    <t>06448</t>
  </si>
  <si>
    <t>Rego,Amy R</t>
  </si>
  <si>
    <t>06449</t>
  </si>
  <si>
    <t>Young,John T</t>
  </si>
  <si>
    <t>06454</t>
  </si>
  <si>
    <t>Neudeck,Randall D</t>
  </si>
  <si>
    <t>06457</t>
  </si>
  <si>
    <t>Picht,Wendy L</t>
  </si>
  <si>
    <t>06460</t>
  </si>
  <si>
    <t>Bell,Robert P</t>
  </si>
  <si>
    <t>06466</t>
  </si>
  <si>
    <t>Nguyen,Hai S</t>
  </si>
  <si>
    <t>06467</t>
  </si>
  <si>
    <t>Roddenberry,Anthony D</t>
  </si>
  <si>
    <t>06473</t>
  </si>
  <si>
    <t>Hashemi,Mojgan</t>
  </si>
  <si>
    <t>06485</t>
  </si>
  <si>
    <t>Villarreal,Veronica R</t>
  </si>
  <si>
    <t>06491</t>
  </si>
  <si>
    <t>McSpadden,Ken L</t>
  </si>
  <si>
    <t>06495</t>
  </si>
  <si>
    <t>Garcia,Neil</t>
  </si>
  <si>
    <t>06496</t>
  </si>
  <si>
    <t>McClue,Michael J</t>
  </si>
  <si>
    <t>06501</t>
  </si>
  <si>
    <t>Beyke,Herman E</t>
  </si>
  <si>
    <t>06504</t>
  </si>
  <si>
    <t>Allen,Carl R</t>
  </si>
  <si>
    <t>06505</t>
  </si>
  <si>
    <t>May,Brian M</t>
  </si>
  <si>
    <t>06510</t>
  </si>
  <si>
    <t>Burke,William R</t>
  </si>
  <si>
    <t>06511</t>
  </si>
  <si>
    <t>Duran,Humberto V</t>
  </si>
  <si>
    <t>06513</t>
  </si>
  <si>
    <t>Schumann,Trudy A</t>
  </si>
  <si>
    <t>06515</t>
  </si>
  <si>
    <t>Johnston,Ricky L</t>
  </si>
  <si>
    <t>06518</t>
  </si>
  <si>
    <t>Shraibati,Lilly L</t>
  </si>
  <si>
    <t>06521</t>
  </si>
  <si>
    <t>Haedtke,Kathryn J</t>
  </si>
  <si>
    <t>06522</t>
  </si>
  <si>
    <t>Rodriguez,Ronald G</t>
  </si>
  <si>
    <t>06531</t>
  </si>
  <si>
    <t>Antonino,Vincent P</t>
  </si>
  <si>
    <t>06532</t>
  </si>
  <si>
    <t>Heagerty II,Joseph H</t>
  </si>
  <si>
    <t>06535</t>
  </si>
  <si>
    <t>Perez,Ofelia K</t>
  </si>
  <si>
    <t>06536</t>
  </si>
  <si>
    <t>Rojas,Michael J</t>
  </si>
  <si>
    <t>06537</t>
  </si>
  <si>
    <t>Salinger,Michael E</t>
  </si>
  <si>
    <t>06538</t>
  </si>
  <si>
    <t>Orozco,Leo</t>
  </si>
  <si>
    <t>06541</t>
  </si>
  <si>
    <t>Iverson,Daffney R</t>
  </si>
  <si>
    <t>06542</t>
  </si>
  <si>
    <t>Maw,Zin</t>
  </si>
  <si>
    <t>06544</t>
  </si>
  <si>
    <t>Vinsonhaler,Laura O</t>
  </si>
  <si>
    <t>06548</t>
  </si>
  <si>
    <t>Fields-Brooks,Leshia R</t>
  </si>
  <si>
    <t>06549</t>
  </si>
  <si>
    <t>McDonnell,Monica A</t>
  </si>
  <si>
    <t>06558</t>
  </si>
  <si>
    <t>Kushi,Jean F H</t>
  </si>
  <si>
    <t>06568</t>
  </si>
  <si>
    <t>Alvarez,Marcelo D</t>
  </si>
  <si>
    <t>06569</t>
  </si>
  <si>
    <t>Ramos,Bernie T</t>
  </si>
  <si>
    <t>06570</t>
  </si>
  <si>
    <t>Zareh,Shohreh</t>
  </si>
  <si>
    <t>06572</t>
  </si>
  <si>
    <t>Narvaiz,John D</t>
  </si>
  <si>
    <t>06573</t>
  </si>
  <si>
    <t>Newell,Alan G</t>
  </si>
  <si>
    <t>06575</t>
  </si>
  <si>
    <t>Godfirnon,Dennis R</t>
  </si>
  <si>
    <t>06578</t>
  </si>
  <si>
    <t>Cox,Douglas P</t>
  </si>
  <si>
    <t>06581</t>
  </si>
  <si>
    <t>Freeman,Eric M</t>
  </si>
  <si>
    <t>06600</t>
  </si>
  <si>
    <t>Woo,Arthur</t>
  </si>
  <si>
    <t>06602</t>
  </si>
  <si>
    <t>Howard,Roy V</t>
  </si>
  <si>
    <t>06606</t>
  </si>
  <si>
    <t>Torres Jr.,Henry</t>
  </si>
  <si>
    <t>06615</t>
  </si>
  <si>
    <t>Hamawi,Charisma</t>
  </si>
  <si>
    <t>06617</t>
  </si>
  <si>
    <t>Corral,Robert R</t>
  </si>
  <si>
    <t>06621</t>
  </si>
  <si>
    <t>Vladovich,Thomas P</t>
  </si>
  <si>
    <t>06630</t>
  </si>
  <si>
    <t>McGee,Lydia E</t>
  </si>
  <si>
    <t>06640</t>
  </si>
  <si>
    <t>Pina,Maria Del Carmen</t>
  </si>
  <si>
    <t>06644</t>
  </si>
  <si>
    <t>Saunders,Darrell K</t>
  </si>
  <si>
    <t>06645</t>
  </si>
  <si>
    <t>O'Neal,Marques A</t>
  </si>
  <si>
    <t>06648</t>
  </si>
  <si>
    <t>De Leon,Ricardo</t>
  </si>
  <si>
    <t>06649</t>
  </si>
  <si>
    <t>Bohus,William P</t>
  </si>
  <si>
    <t>06651</t>
  </si>
  <si>
    <t>Hamel,Thomas B</t>
  </si>
  <si>
    <t>06662</t>
  </si>
  <si>
    <t>Flores,Francisco</t>
  </si>
  <si>
    <t>06672</t>
  </si>
  <si>
    <t>Omoto Baldini,Linda J</t>
  </si>
  <si>
    <t>06678</t>
  </si>
  <si>
    <t>Yun,Tae I</t>
  </si>
  <si>
    <t>06691</t>
  </si>
  <si>
    <t>Baginski,John P</t>
  </si>
  <si>
    <t>06700</t>
  </si>
  <si>
    <t>Crawford,Fred A</t>
  </si>
  <si>
    <t>06701</t>
  </si>
  <si>
    <t>Garcia,Gilbert R</t>
  </si>
  <si>
    <t>06702</t>
  </si>
  <si>
    <t>Niedzialek,Thomas F</t>
  </si>
  <si>
    <t>06703</t>
  </si>
  <si>
    <t>Snyder,Cristine F</t>
  </si>
  <si>
    <t>06704</t>
  </si>
  <si>
    <t>Callanan,Kieran M</t>
  </si>
  <si>
    <t>06706</t>
  </si>
  <si>
    <t>Robles,Raul</t>
  </si>
  <si>
    <t>07002</t>
  </si>
  <si>
    <t>Sells,Yley C</t>
  </si>
  <si>
    <t>07005</t>
  </si>
  <si>
    <t>Mohr,Jay T</t>
  </si>
  <si>
    <t>07006</t>
  </si>
  <si>
    <t>Bentley,Donald A</t>
  </si>
  <si>
    <t>07007</t>
  </si>
  <si>
    <t>Cortez,Renee F</t>
  </si>
  <si>
    <t>07008</t>
  </si>
  <si>
    <t>Gonzales,David R</t>
  </si>
  <si>
    <t>07009</t>
  </si>
  <si>
    <t>Whitaker,Fanny H</t>
  </si>
  <si>
    <t>07015</t>
  </si>
  <si>
    <t>Lavin,Tim A</t>
  </si>
  <si>
    <t>07023</t>
  </si>
  <si>
    <t>De Leon,Juan C</t>
  </si>
  <si>
    <t>07025</t>
  </si>
  <si>
    <t>Chow,Raymond</t>
  </si>
  <si>
    <t>07026</t>
  </si>
  <si>
    <t>Alanis,Adrienne</t>
  </si>
  <si>
    <t>07033</t>
  </si>
  <si>
    <t>Goshi,Brandon J</t>
  </si>
  <si>
    <t>07037</t>
  </si>
  <si>
    <t>Ashford,Kenneth L</t>
  </si>
  <si>
    <t>07039</t>
  </si>
  <si>
    <t>Brandon,Donald D</t>
  </si>
  <si>
    <t>07042</t>
  </si>
  <si>
    <t>Skillman,June M</t>
  </si>
  <si>
    <t>07045</t>
  </si>
  <si>
    <t>Gill,Jeffrey K</t>
  </si>
  <si>
    <t>07048</t>
  </si>
  <si>
    <t>Erickson,Mark W</t>
  </si>
  <si>
    <t>07050</t>
  </si>
  <si>
    <t>Lorona,Paul J</t>
  </si>
  <si>
    <t>07056</t>
  </si>
  <si>
    <t>Van Leer,Richard W</t>
  </si>
  <si>
    <t>07059</t>
  </si>
  <si>
    <t>Beggs,Christopher J</t>
  </si>
  <si>
    <t>07061</t>
  </si>
  <si>
    <t>Mounsey,Elizabeth</t>
  </si>
  <si>
    <t>07065</t>
  </si>
  <si>
    <t>Meccia,Mario T</t>
  </si>
  <si>
    <t>07066</t>
  </si>
  <si>
    <t>Yamasaki,Edith K</t>
  </si>
  <si>
    <t>07068</t>
  </si>
  <si>
    <t>Simonek,Laura J</t>
  </si>
  <si>
    <t>07072</t>
  </si>
  <si>
    <t>Wedseltoft,Joyce M</t>
  </si>
  <si>
    <t>07075</t>
  </si>
  <si>
    <t>Wright,David E</t>
  </si>
  <si>
    <t>07076</t>
  </si>
  <si>
    <t>Barrera,Rodolfo R</t>
  </si>
  <si>
    <t>07079</t>
  </si>
  <si>
    <t>Nava,Lupe R</t>
  </si>
  <si>
    <t>07084</t>
  </si>
  <si>
    <t>Benzing,Tamme S</t>
  </si>
  <si>
    <t>07086</t>
  </si>
  <si>
    <t>Teitz,Warren A</t>
  </si>
  <si>
    <t>07088</t>
  </si>
  <si>
    <t>Beikae,Mohsen</t>
  </si>
  <si>
    <t>07090</t>
  </si>
  <si>
    <t>Lopez,Hector E</t>
  </si>
  <si>
    <t>07094</t>
  </si>
  <si>
    <t>Beckwith,Dana C</t>
  </si>
  <si>
    <t>07095</t>
  </si>
  <si>
    <t>Siewert,Barbara J</t>
  </si>
  <si>
    <t>07105</t>
  </si>
  <si>
    <t>Shellner,Voughn E</t>
  </si>
  <si>
    <t>07109</t>
  </si>
  <si>
    <t>Hubbard,Paula R</t>
  </si>
  <si>
    <t>07115</t>
  </si>
  <si>
    <t>Oberholtzer,Steve T</t>
  </si>
  <si>
    <t>07117</t>
  </si>
  <si>
    <t>Smith,Mark V</t>
  </si>
  <si>
    <t>07122</t>
  </si>
  <si>
    <t>Chen,Xiaoshan</t>
  </si>
  <si>
    <t>07123</t>
  </si>
  <si>
    <t>Perez,Victoria K</t>
  </si>
  <si>
    <t>07128</t>
  </si>
  <si>
    <t>Wautlet,Stacia L</t>
  </si>
  <si>
    <t>07131</t>
  </si>
  <si>
    <t>Steinle,Glenn E</t>
  </si>
  <si>
    <t>07136</t>
  </si>
  <si>
    <t>Tilkian,Gary V</t>
  </si>
  <si>
    <t>07145</t>
  </si>
  <si>
    <t>Alfaro,Jaime Q</t>
  </si>
  <si>
    <t>07147</t>
  </si>
  <si>
    <t>Protteau,David C</t>
  </si>
  <si>
    <t>07149</t>
  </si>
  <si>
    <t>Pimentel,Virginia</t>
  </si>
  <si>
    <t>07152</t>
  </si>
  <si>
    <t>Ponce de Leon,Robert</t>
  </si>
  <si>
    <t>07161</t>
  </si>
  <si>
    <t>Apardian,Krikor O</t>
  </si>
  <si>
    <t>07162</t>
  </si>
  <si>
    <t>Grimm,Albrecht M</t>
  </si>
  <si>
    <t>07169</t>
  </si>
  <si>
    <t>DeWinter,Raymond R</t>
  </si>
  <si>
    <t>07173</t>
  </si>
  <si>
    <t>Bazzo,James A</t>
  </si>
  <si>
    <t>07184</t>
  </si>
  <si>
    <t>Hernandez,Ricardo R</t>
  </si>
  <si>
    <t>07197</t>
  </si>
  <si>
    <t>Finley,Ann T</t>
  </si>
  <si>
    <t>07199</t>
  </si>
  <si>
    <t>Smith,Barbara M</t>
  </si>
  <si>
    <t>07203</t>
  </si>
  <si>
    <t>Soto,Maria T</t>
  </si>
  <si>
    <t>07205</t>
  </si>
  <si>
    <t>Wood,Wallace B</t>
  </si>
  <si>
    <t>07209</t>
  </si>
  <si>
    <t>Kightlinger,Jeffrey</t>
  </si>
  <si>
    <t>07210</t>
  </si>
  <si>
    <t>Scully,Marcia L</t>
  </si>
  <si>
    <t>07223</t>
  </si>
  <si>
    <t>Beswick,Paul G</t>
  </si>
  <si>
    <t>07225</t>
  </si>
  <si>
    <t>Von Haam,Peter E</t>
  </si>
  <si>
    <t>07226</t>
  </si>
  <si>
    <t>Rochelle,Paul</t>
  </si>
  <si>
    <t>07227</t>
  </si>
  <si>
    <t>Doering,William K</t>
  </si>
  <si>
    <t>07228</t>
  </si>
  <si>
    <t>Kolbadi,Karl</t>
  </si>
  <si>
    <t>07238</t>
  </si>
  <si>
    <t>Hernandez,Pete S</t>
  </si>
  <si>
    <t>07241</t>
  </si>
  <si>
    <t>Niedhamer,John W</t>
  </si>
  <si>
    <t>07243</t>
  </si>
  <si>
    <t>Martz,Victoria M</t>
  </si>
  <si>
    <t>07252</t>
  </si>
  <si>
    <t>Clark,Karen A</t>
  </si>
  <si>
    <t>07253</t>
  </si>
  <si>
    <t>Harris,Nancy D</t>
  </si>
  <si>
    <t>07254</t>
  </si>
  <si>
    <t>Castro,David L</t>
  </si>
  <si>
    <t>07258</t>
  </si>
  <si>
    <t>Davanzo,Eduardo</t>
  </si>
  <si>
    <t>07274</t>
  </si>
  <si>
    <t>Kleiman,Kaija A</t>
  </si>
  <si>
    <t>07286</t>
  </si>
  <si>
    <t>Wheeler,Marguerite J</t>
  </si>
  <si>
    <t>07287</t>
  </si>
  <si>
    <t>Paraiso,Daniel</t>
  </si>
  <si>
    <t>07294</t>
  </si>
  <si>
    <t>Rosellen,Brian R</t>
  </si>
  <si>
    <t>07312</t>
  </si>
  <si>
    <t>Yu,Loida A</t>
  </si>
  <si>
    <t>07313</t>
  </si>
  <si>
    <t>Broderick,Robert W</t>
  </si>
  <si>
    <t>07316</t>
  </si>
  <si>
    <t>Phan,Thomas</t>
  </si>
  <si>
    <t>07317</t>
  </si>
  <si>
    <t>Sadigh-Rezvani,Massoud</t>
  </si>
  <si>
    <t>07320</t>
  </si>
  <si>
    <t>Dominguez,Ronald G</t>
  </si>
  <si>
    <t>07324</t>
  </si>
  <si>
    <t>Hollis,Michael E</t>
  </si>
  <si>
    <t>07325</t>
  </si>
  <si>
    <t>McDonnell,William P</t>
  </si>
  <si>
    <t>07330</t>
  </si>
  <si>
    <t>Milton,Frederico D</t>
  </si>
  <si>
    <t>07331</t>
  </si>
  <si>
    <t>Williamson,Dora</t>
  </si>
  <si>
    <t>07341</t>
  </si>
  <si>
    <t>Le,Nghia H</t>
  </si>
  <si>
    <t>07342</t>
  </si>
  <si>
    <t>Fandialan,Edgar P</t>
  </si>
  <si>
    <t>07343</t>
  </si>
  <si>
    <t>Hofstetter,Kevin</t>
  </si>
  <si>
    <t>07346</t>
  </si>
  <si>
    <t>Odwak,Eileen D</t>
  </si>
  <si>
    <t>07348</t>
  </si>
  <si>
    <t>McCallister,Vincent E</t>
  </si>
  <si>
    <t>07374</t>
  </si>
  <si>
    <t>Meyer,Kathy J</t>
  </si>
  <si>
    <t>07380</t>
  </si>
  <si>
    <t>Arena,John J</t>
  </si>
  <si>
    <t>07381</t>
  </si>
  <si>
    <t>Upadhyay,Devendra N</t>
  </si>
  <si>
    <t>07384</t>
  </si>
  <si>
    <t>Biller,Blanca E</t>
  </si>
  <si>
    <t>07385</t>
  </si>
  <si>
    <t>Bundy,Donald R</t>
  </si>
  <si>
    <t>07387</t>
  </si>
  <si>
    <t>Benbow,Alicia D</t>
  </si>
  <si>
    <t>07394</t>
  </si>
  <si>
    <t>Rodriguez,Alfredo</t>
  </si>
  <si>
    <t>07396</t>
  </si>
  <si>
    <t>Boucher,Barbara E</t>
  </si>
  <si>
    <t>07400</t>
  </si>
  <si>
    <t>Price,Kathleen L</t>
  </si>
  <si>
    <t>07401</t>
  </si>
  <si>
    <t>Alba,Eugene R</t>
  </si>
  <si>
    <t>07407</t>
  </si>
  <si>
    <t>Bermudez-Bracy,Carmen</t>
  </si>
  <si>
    <t>07409</t>
  </si>
  <si>
    <t>Reukema,David C</t>
  </si>
  <si>
    <t>07412</t>
  </si>
  <si>
    <t>Brooks,Marilyn W</t>
  </si>
  <si>
    <t>07413</t>
  </si>
  <si>
    <t>Chou,Connie I</t>
  </si>
  <si>
    <t>07414</t>
  </si>
  <si>
    <t>Long,Morgan W</t>
  </si>
  <si>
    <t>07423</t>
  </si>
  <si>
    <t>Johnson,Anne Marie</t>
  </si>
  <si>
    <t>07428</t>
  </si>
  <si>
    <t>Tokarz,Chris S</t>
  </si>
  <si>
    <t>07432</t>
  </si>
  <si>
    <t>Bodnar,James D</t>
  </si>
  <si>
    <t>07434</t>
  </si>
  <si>
    <t>Tsang,Jacqueline Chilei</t>
  </si>
  <si>
    <t>07436</t>
  </si>
  <si>
    <t>Gonzales,Patricia S</t>
  </si>
  <si>
    <t>07441</t>
  </si>
  <si>
    <t>Escovedo,Alicia</t>
  </si>
  <si>
    <t>07455</t>
  </si>
  <si>
    <t>Aldrete,Isabel</t>
  </si>
  <si>
    <t>07470</t>
  </si>
  <si>
    <t>Alonzo,Kira Z</t>
  </si>
  <si>
    <t>07480</t>
  </si>
  <si>
    <t>Eckhardt,Annette E</t>
  </si>
  <si>
    <t>07483</t>
  </si>
  <si>
    <t>Folk,Keia L</t>
  </si>
  <si>
    <t>07485</t>
  </si>
  <si>
    <t>Wallace,Suzanne L</t>
  </si>
  <si>
    <t>07488</t>
  </si>
  <si>
    <t>Gabelich,Christopher J</t>
  </si>
  <si>
    <t>07489</t>
  </si>
  <si>
    <t>Roldan,Leoncio G</t>
  </si>
  <si>
    <t>07491</t>
  </si>
  <si>
    <t>Radhakrishnan,Suresh</t>
  </si>
  <si>
    <t>07492</t>
  </si>
  <si>
    <t>Turk,Russell M</t>
  </si>
  <si>
    <t>07493</t>
  </si>
  <si>
    <t>Egan,Joseph A</t>
  </si>
  <si>
    <t>07494</t>
  </si>
  <si>
    <t>Clark,David K</t>
  </si>
  <si>
    <t>07495</t>
  </si>
  <si>
    <t>Magallanes,Vicente B</t>
  </si>
  <si>
    <t>07499</t>
  </si>
  <si>
    <t>King,John D</t>
  </si>
  <si>
    <t>07503</t>
  </si>
  <si>
    <t>Hovsepians,Varooj</t>
  </si>
  <si>
    <t>07512</t>
  </si>
  <si>
    <t>Hackett-Cole,Veronica L</t>
  </si>
  <si>
    <t>07513</t>
  </si>
  <si>
    <t>Beringer,Thomas A</t>
  </si>
  <si>
    <t>07516</t>
  </si>
  <si>
    <t>Sass,Debra G</t>
  </si>
  <si>
    <t>07518</t>
  </si>
  <si>
    <t>Kim,Jay Jeongdal</t>
  </si>
  <si>
    <t>07519</t>
  </si>
  <si>
    <t>Ho,Evan P</t>
  </si>
  <si>
    <t>07521</t>
  </si>
  <si>
    <t>Wahl,Kim S</t>
  </si>
  <si>
    <t>07523</t>
  </si>
  <si>
    <t>Escovedo,Tad D</t>
  </si>
  <si>
    <t>07524</t>
  </si>
  <si>
    <t>Yanez,Oscar</t>
  </si>
  <si>
    <t>07532</t>
  </si>
  <si>
    <t>Palmer,Douglas R</t>
  </si>
  <si>
    <t>07533</t>
  </si>
  <si>
    <t>Atkins,Rosalind</t>
  </si>
  <si>
    <t>07542</t>
  </si>
  <si>
    <t>Phoonswadi,Petchara</t>
  </si>
  <si>
    <t>07546</t>
  </si>
  <si>
    <t>Goldstein,Eric H</t>
  </si>
  <si>
    <t>07547</t>
  </si>
  <si>
    <t>Madsen,Jacqueline A</t>
  </si>
  <si>
    <t>07550</t>
  </si>
  <si>
    <t>Sanderson,Travis Kent</t>
  </si>
  <si>
    <t>07555</t>
  </si>
  <si>
    <t>Lambeck,Jon C</t>
  </si>
  <si>
    <t>07564</t>
  </si>
  <si>
    <t>To,Nguyen Nelson</t>
  </si>
  <si>
    <t>07565</t>
  </si>
  <si>
    <t>Mehta,Himansu M</t>
  </si>
  <si>
    <t>07567</t>
  </si>
  <si>
    <t>Chitre,Anagha M</t>
  </si>
  <si>
    <t>07568</t>
  </si>
  <si>
    <t>Hernandez,Raymond J</t>
  </si>
  <si>
    <t>07569</t>
  </si>
  <si>
    <t>Diaz,Jose C</t>
  </si>
  <si>
    <t>07574</t>
  </si>
  <si>
    <t>Van den Berg,Arnout H</t>
  </si>
  <si>
    <t>07579</t>
  </si>
  <si>
    <t>Lindsay,Steven M</t>
  </si>
  <si>
    <t>07580</t>
  </si>
  <si>
    <t>Holland,Judy P</t>
  </si>
  <si>
    <t>07581</t>
  </si>
  <si>
    <t>Hanley,Katrin A</t>
  </si>
  <si>
    <t>07582</t>
  </si>
  <si>
    <t>Sovern,Mark G</t>
  </si>
  <si>
    <t>07583</t>
  </si>
  <si>
    <t>Purkiss,Douglas J</t>
  </si>
  <si>
    <t>07586</t>
  </si>
  <si>
    <t>Guo,Yingbo C</t>
  </si>
  <si>
    <t>07588</t>
  </si>
  <si>
    <t>Vasquez Jr.,Jesus</t>
  </si>
  <si>
    <t>07591</t>
  </si>
  <si>
    <t>Pitman,Diane</t>
  </si>
  <si>
    <t>07596</t>
  </si>
  <si>
    <t>Hahn,Ernest M</t>
  </si>
  <si>
    <t>07601</t>
  </si>
  <si>
    <t>Ti,Mike N</t>
  </si>
  <si>
    <t>07608</t>
  </si>
  <si>
    <t>Wynn,Jeffrey A</t>
  </si>
  <si>
    <t>07612</t>
  </si>
  <si>
    <t>Arteaga,Guadalupe V</t>
  </si>
  <si>
    <t>07616</t>
  </si>
  <si>
    <t>Chun,Esther Y</t>
  </si>
  <si>
    <t>07618</t>
  </si>
  <si>
    <t>Suhady,Lely</t>
  </si>
  <si>
    <t>07619</t>
  </si>
  <si>
    <t>Pesantes,Cristian G</t>
  </si>
  <si>
    <t>07625</t>
  </si>
  <si>
    <t>Unanyan,Ayk</t>
  </si>
  <si>
    <t>07629</t>
  </si>
  <si>
    <t>Bannerman,Harry</t>
  </si>
  <si>
    <t>07632</t>
  </si>
  <si>
    <t>Astley,Kenneth M</t>
  </si>
  <si>
    <t>07634</t>
  </si>
  <si>
    <t>Cross,Lee A</t>
  </si>
  <si>
    <t>07642</t>
  </si>
  <si>
    <t>Vu,Loan B</t>
  </si>
  <si>
    <t>07643</t>
  </si>
  <si>
    <t>Huang,Chih-Chi P</t>
  </si>
  <si>
    <t>07645</t>
  </si>
  <si>
    <t>Bowen,Kelly D</t>
  </si>
  <si>
    <t>07647</t>
  </si>
  <si>
    <t>Clifford,Catherine A</t>
  </si>
  <si>
    <t>07660</t>
  </si>
  <si>
    <t>Dun,Martin L</t>
  </si>
  <si>
    <t>07664</t>
  </si>
  <si>
    <t>Hamm,Brad A</t>
  </si>
  <si>
    <t>07665</t>
  </si>
  <si>
    <t>Haynes,Alfredo E</t>
  </si>
  <si>
    <t>07668</t>
  </si>
  <si>
    <t>Peterson,Thair</t>
  </si>
  <si>
    <t>07675</t>
  </si>
  <si>
    <t>Kametani,Michael K</t>
  </si>
  <si>
    <t>07676</t>
  </si>
  <si>
    <t>Zhan,Tong</t>
  </si>
  <si>
    <t>07684</t>
  </si>
  <si>
    <t>Cabrera,Guadalupe M</t>
  </si>
  <si>
    <t>07686</t>
  </si>
  <si>
    <t>Borrego,Belia</t>
  </si>
  <si>
    <t>07689</t>
  </si>
  <si>
    <t>Loucks,Aubrey E</t>
  </si>
  <si>
    <t>07690</t>
  </si>
  <si>
    <t>Heer,Gregory D</t>
  </si>
  <si>
    <t>07691</t>
  </si>
  <si>
    <t>Masannat,Clara</t>
  </si>
  <si>
    <t>07694</t>
  </si>
  <si>
    <t>Yee,Alex K</t>
  </si>
  <si>
    <t>07695</t>
  </si>
  <si>
    <t>Smith,Derrell R</t>
  </si>
  <si>
    <t>07696</t>
  </si>
  <si>
    <t>Aguilar,Ricardo</t>
  </si>
  <si>
    <t>07697</t>
  </si>
  <si>
    <t>Lopez,Javier</t>
  </si>
  <si>
    <t>07698</t>
  </si>
  <si>
    <t>Cuevas Jr.,Alfonso</t>
  </si>
  <si>
    <t>07699</t>
  </si>
  <si>
    <t>Kassa,Habte-Wold</t>
  </si>
  <si>
    <t>07700</t>
  </si>
  <si>
    <t>Decker,Jami E</t>
  </si>
  <si>
    <t>07703</t>
  </si>
  <si>
    <t>Zavala,Olivia</t>
  </si>
  <si>
    <t>07707</t>
  </si>
  <si>
    <t>Rubio,Kenneth R</t>
  </si>
  <si>
    <t>07712</t>
  </si>
  <si>
    <t>Webb,Nancy C</t>
  </si>
  <si>
    <t>07714</t>
  </si>
  <si>
    <t>Rieckhoff,Elvira</t>
  </si>
  <si>
    <t>07718</t>
  </si>
  <si>
    <t>Cervantes,Antonio N</t>
  </si>
  <si>
    <t>07719</t>
  </si>
  <si>
    <t>Renteria,Ricardo</t>
  </si>
  <si>
    <t>07720</t>
  </si>
  <si>
    <t>Reed,Larry R</t>
  </si>
  <si>
    <t>07721</t>
  </si>
  <si>
    <t>Gonzalez,Porfirio M</t>
  </si>
  <si>
    <t>07724</t>
  </si>
  <si>
    <t>Reynolds,Stephen A</t>
  </si>
  <si>
    <t>07725</t>
  </si>
  <si>
    <t>Barrera,Qurratalain Q</t>
  </si>
  <si>
    <t>07727</t>
  </si>
  <si>
    <t>Hasencamp,William</t>
  </si>
  <si>
    <t>07728</t>
  </si>
  <si>
    <t>Lee,Chih Fen Tiffany</t>
  </si>
  <si>
    <t>07730</t>
  </si>
  <si>
    <t>Napoli,Albert D</t>
  </si>
  <si>
    <t>07731</t>
  </si>
  <si>
    <t>Salgado,Daniel</t>
  </si>
  <si>
    <t>07732</t>
  </si>
  <si>
    <t>Barnes,Bruce A</t>
  </si>
  <si>
    <t>07733</t>
  </si>
  <si>
    <t>Miller,Julie A</t>
  </si>
  <si>
    <t>07734</t>
  </si>
  <si>
    <t>Horn,Benita LYNN</t>
  </si>
  <si>
    <t>07735</t>
  </si>
  <si>
    <t>Gale Jr,Charles H</t>
  </si>
  <si>
    <t>07738</t>
  </si>
  <si>
    <t>Childs,Troy D</t>
  </si>
  <si>
    <t>07740</t>
  </si>
  <si>
    <t>Theegala,Muralidhar</t>
  </si>
  <si>
    <t>07743</t>
  </si>
  <si>
    <t>Camacho,Delores F</t>
  </si>
  <si>
    <t>07744</t>
  </si>
  <si>
    <t>Lees,John W</t>
  </si>
  <si>
    <t>07745</t>
  </si>
  <si>
    <t>Thompson,John M</t>
  </si>
  <si>
    <t>07746</t>
  </si>
  <si>
    <t>Duffy,Janice K</t>
  </si>
  <si>
    <t>07747</t>
  </si>
  <si>
    <t>Kostopoulos,Efstathios</t>
  </si>
  <si>
    <t>07748</t>
  </si>
  <si>
    <t>Velasco,Sandra L</t>
  </si>
  <si>
    <t>07750</t>
  </si>
  <si>
    <t>Shane,Delaine W</t>
  </si>
  <si>
    <t>07755</t>
  </si>
  <si>
    <t>Steman,Mark D</t>
  </si>
  <si>
    <t>07757</t>
  </si>
  <si>
    <t>Ajoc,Raymundo P</t>
  </si>
  <si>
    <t>07760</t>
  </si>
  <si>
    <t>Lawson,Donald J</t>
  </si>
  <si>
    <t>07764</t>
  </si>
  <si>
    <t>Herzog,Brian E</t>
  </si>
  <si>
    <t>07766</t>
  </si>
  <si>
    <t>St John-Warner,Jeannie C</t>
  </si>
  <si>
    <t>07767</t>
  </si>
  <si>
    <t>Lee,David K</t>
  </si>
  <si>
    <t>07769</t>
  </si>
  <si>
    <t>Tafarella,Anthony H</t>
  </si>
  <si>
    <t>07772</t>
  </si>
  <si>
    <t>Robertson,Aaron R</t>
  </si>
  <si>
    <t>07774</t>
  </si>
  <si>
    <t>Cheriyan,Samuel</t>
  </si>
  <si>
    <t>07775</t>
  </si>
  <si>
    <t>Hernandez,Gilbert G</t>
  </si>
  <si>
    <t>07776</t>
  </si>
  <si>
    <t>Fullerton,David K</t>
  </si>
  <si>
    <t>07784</t>
  </si>
  <si>
    <t>Hernandez,Jesus O</t>
  </si>
  <si>
    <t>07785</t>
  </si>
  <si>
    <t>Yi,Sung Jik</t>
  </si>
  <si>
    <t>07786</t>
  </si>
  <si>
    <t>Ramirez,Jose C</t>
  </si>
  <si>
    <t>07787</t>
  </si>
  <si>
    <t>Prasad,Shalini R</t>
  </si>
  <si>
    <t>07798</t>
  </si>
  <si>
    <t>Hibner,Thomas H</t>
  </si>
  <si>
    <t>07804</t>
  </si>
  <si>
    <t>Chandler,Bryce K</t>
  </si>
  <si>
    <t>07805</t>
  </si>
  <si>
    <t>Dofflow,Robby L</t>
  </si>
  <si>
    <t>07806</t>
  </si>
  <si>
    <t>Vollhardt,Victor J C</t>
  </si>
  <si>
    <t>07808</t>
  </si>
  <si>
    <t>Siripanumas,Amporn</t>
  </si>
  <si>
    <t>07809</t>
  </si>
  <si>
    <t>Dunn,Carissa L</t>
  </si>
  <si>
    <t>07810</t>
  </si>
  <si>
    <t>Bryant,Garry E</t>
  </si>
  <si>
    <t>07814</t>
  </si>
  <si>
    <t>Gallegos,Steven R</t>
  </si>
  <si>
    <t>07820</t>
  </si>
  <si>
    <t>West,Deirdre M</t>
  </si>
  <si>
    <t>07821</t>
  </si>
  <si>
    <t>Papan,Kris L</t>
  </si>
  <si>
    <t>07822</t>
  </si>
  <si>
    <t>Pop,Ioan A</t>
  </si>
  <si>
    <t>07829</t>
  </si>
  <si>
    <t>Dobosh,George A</t>
  </si>
  <si>
    <t>07831</t>
  </si>
  <si>
    <t>Winn,Rochelle R</t>
  </si>
  <si>
    <t>07835</t>
  </si>
  <si>
    <t>Lin,Tzyhmin</t>
  </si>
  <si>
    <t>07836</t>
  </si>
  <si>
    <t>Hutton,Paul H</t>
  </si>
  <si>
    <t>07837</t>
  </si>
  <si>
    <t>Ramirez,Roseann C</t>
  </si>
  <si>
    <t>07839</t>
  </si>
  <si>
    <t>Kantamaneni,Kishore V</t>
  </si>
  <si>
    <t>07840</t>
  </si>
  <si>
    <t>Vizcaino,Hector V</t>
  </si>
  <si>
    <t>07841</t>
  </si>
  <si>
    <t>Parker,Dawn R</t>
  </si>
  <si>
    <t>07842</t>
  </si>
  <si>
    <t>Barnes,Steven J</t>
  </si>
  <si>
    <t>07843</t>
  </si>
  <si>
    <t>Wray,Michael A</t>
  </si>
  <si>
    <t>07846</t>
  </si>
  <si>
    <t>Jankovic,Irwin N</t>
  </si>
  <si>
    <t>07848</t>
  </si>
  <si>
    <t>Mestas,Alicia</t>
  </si>
  <si>
    <t>07849</t>
  </si>
  <si>
    <t>Melanson,Michael A</t>
  </si>
  <si>
    <t>07850</t>
  </si>
  <si>
    <t>Ryan,Peter D</t>
  </si>
  <si>
    <t>07852</t>
  </si>
  <si>
    <t>Duncan Jr.,Morris W</t>
  </si>
  <si>
    <t>07853</t>
  </si>
  <si>
    <t>Thomas,Michael M</t>
  </si>
  <si>
    <t>07855</t>
  </si>
  <si>
    <t>Martinez,Francisco J</t>
  </si>
  <si>
    <t>07858</t>
  </si>
  <si>
    <t>Hiscott,Gregory J</t>
  </si>
  <si>
    <t>07867</t>
  </si>
  <si>
    <t>Wagner,Harold L</t>
  </si>
  <si>
    <t>07869</t>
  </si>
  <si>
    <t>Nguyen,Ha N</t>
  </si>
  <si>
    <t>07870</t>
  </si>
  <si>
    <t>Ovalle,Cristian A</t>
  </si>
  <si>
    <t>07871</t>
  </si>
  <si>
    <t>Hattar,Mai M</t>
  </si>
  <si>
    <t>07872</t>
  </si>
  <si>
    <t>Brainard,Andrew M</t>
  </si>
  <si>
    <t>07873</t>
  </si>
  <si>
    <t>Miller,Wendy S</t>
  </si>
  <si>
    <t>07875</t>
  </si>
  <si>
    <t>Furca,Phillip C</t>
  </si>
  <si>
    <t>07878</t>
  </si>
  <si>
    <t>Hogan,Susan M</t>
  </si>
  <si>
    <t>07879</t>
  </si>
  <si>
    <t>Alvarado Diaz,Jorge A</t>
  </si>
  <si>
    <t>07880</t>
  </si>
  <si>
    <t>Andrews,Junior A</t>
  </si>
  <si>
    <t>07881</t>
  </si>
  <si>
    <t>Miller,Thomas D</t>
  </si>
  <si>
    <t>07882</t>
  </si>
  <si>
    <t>Riss,Gerald C</t>
  </si>
  <si>
    <t>07884</t>
  </si>
  <si>
    <t>Mendoza,Wigsbert A</t>
  </si>
  <si>
    <t>07885</t>
  </si>
  <si>
    <t>Crampton,Dennis D</t>
  </si>
  <si>
    <t>07886</t>
  </si>
  <si>
    <t>Young,Linda J</t>
  </si>
  <si>
    <t>07887</t>
  </si>
  <si>
    <t>Momtaz,Sameh W</t>
  </si>
  <si>
    <t>07890</t>
  </si>
  <si>
    <t>Morioka,Dennis M</t>
  </si>
  <si>
    <t>07896</t>
  </si>
  <si>
    <t>Holgado,Gina M</t>
  </si>
  <si>
    <t>07897</t>
  </si>
  <si>
    <t>Root,James A</t>
  </si>
  <si>
    <t>07898</t>
  </si>
  <si>
    <t>Arnold,Jeff K</t>
  </si>
  <si>
    <t>07906</t>
  </si>
  <si>
    <t>Bills,Bobby J</t>
  </si>
  <si>
    <t>07907</t>
  </si>
  <si>
    <t>Harriger,Jennifer A</t>
  </si>
  <si>
    <t>07908</t>
  </si>
  <si>
    <t>Koehler,David C</t>
  </si>
  <si>
    <t>07909</t>
  </si>
  <si>
    <t>Ingold,Dan</t>
  </si>
  <si>
    <t>07918</t>
  </si>
  <si>
    <t>Martinez,Lilia I</t>
  </si>
  <si>
    <t>07919</t>
  </si>
  <si>
    <t>Diaz,Joe M</t>
  </si>
  <si>
    <t>07920</t>
  </si>
  <si>
    <t>Medina,Michael P</t>
  </si>
  <si>
    <t>07921</t>
  </si>
  <si>
    <t>Wiseman,Brian P</t>
  </si>
  <si>
    <t>07922</t>
  </si>
  <si>
    <t>Hong,James S</t>
  </si>
  <si>
    <t>07923</t>
  </si>
  <si>
    <t>Graham,Mark J</t>
  </si>
  <si>
    <t>07924</t>
  </si>
  <si>
    <t>Shoemaker,Sheldon S</t>
  </si>
  <si>
    <t>07925</t>
  </si>
  <si>
    <t>Baldonado,Socorro R</t>
  </si>
  <si>
    <t>07927</t>
  </si>
  <si>
    <t>Mouawad,Sam T</t>
  </si>
  <si>
    <t>07931</t>
  </si>
  <si>
    <t>Nalawangsa,Shan R</t>
  </si>
  <si>
    <t>07942</t>
  </si>
  <si>
    <t>Romeo,Philippa W</t>
  </si>
  <si>
    <t>07947</t>
  </si>
  <si>
    <t>Wright,Kenneth P</t>
  </si>
  <si>
    <t>07950</t>
  </si>
  <si>
    <t>Torres,Cuauhtemoc</t>
  </si>
  <si>
    <t>07951</t>
  </si>
  <si>
    <t>Rosado,Omar O</t>
  </si>
  <si>
    <t>07952</t>
  </si>
  <si>
    <t>Nguyen,Phivan</t>
  </si>
  <si>
    <t>07956</t>
  </si>
  <si>
    <t>Sharpe,Jennifer E</t>
  </si>
  <si>
    <t>07959</t>
  </si>
  <si>
    <t>Breaux-Burns,Carmondy L</t>
  </si>
  <si>
    <t>07961</t>
  </si>
  <si>
    <t>St Regis,Lisa M</t>
  </si>
  <si>
    <t>07962</t>
  </si>
  <si>
    <t>Aldrete,Francisco E</t>
  </si>
  <si>
    <t>07965</t>
  </si>
  <si>
    <t>Stuckey,Valerie J</t>
  </si>
  <si>
    <t>07966</t>
  </si>
  <si>
    <t>Bueno,Jesus M</t>
  </si>
  <si>
    <t>07971</t>
  </si>
  <si>
    <t>Arnold-Long,Gale L</t>
  </si>
  <si>
    <t>07972</t>
  </si>
  <si>
    <t>Fausto,Gilbert</t>
  </si>
  <si>
    <t>07973</t>
  </si>
  <si>
    <t>Schlotterbeck,John D</t>
  </si>
  <si>
    <t>07975</t>
  </si>
  <si>
    <t>Sanchez,Johnny R</t>
  </si>
  <si>
    <t>07978</t>
  </si>
  <si>
    <t>Cromer,Evelyn J</t>
  </si>
  <si>
    <t>07979</t>
  </si>
  <si>
    <t>Dofflow,Daniel R</t>
  </si>
  <si>
    <t>07980</t>
  </si>
  <si>
    <t>Huliganga Jr.,Ampelo O</t>
  </si>
  <si>
    <t>07984</t>
  </si>
  <si>
    <t>Elhadary,Ahmed O</t>
  </si>
  <si>
    <t>07989</t>
  </si>
  <si>
    <t>Martinez,Yvette L</t>
  </si>
  <si>
    <t>07990</t>
  </si>
  <si>
    <t>Vasudevan,Manikandan</t>
  </si>
  <si>
    <t>07992</t>
  </si>
  <si>
    <t>Ballard,David J</t>
  </si>
  <si>
    <t>07994</t>
  </si>
  <si>
    <t>Igma,Noel S</t>
  </si>
  <si>
    <t>08000</t>
  </si>
  <si>
    <t>Anderson,Frederick H</t>
  </si>
  <si>
    <t>08002</t>
  </si>
  <si>
    <t>Sena,John A</t>
  </si>
  <si>
    <t>08004</t>
  </si>
  <si>
    <t>Hill,Jeff R</t>
  </si>
  <si>
    <t>08015</t>
  </si>
  <si>
    <t>Macias,Ruben</t>
  </si>
  <si>
    <t>08016</t>
  </si>
  <si>
    <t>Duarte,Ricardo</t>
  </si>
  <si>
    <t>08019</t>
  </si>
  <si>
    <t>Kearns,Kevin A</t>
  </si>
  <si>
    <t>08020</t>
  </si>
  <si>
    <t>Fuetterer,Dorene F</t>
  </si>
  <si>
    <t>08022</t>
  </si>
  <si>
    <t>Keller,David E</t>
  </si>
  <si>
    <t>08023</t>
  </si>
  <si>
    <t>Preach,David J</t>
  </si>
  <si>
    <t>08024</t>
  </si>
  <si>
    <t>Bicksler,Brett W</t>
  </si>
  <si>
    <t>08025</t>
  </si>
  <si>
    <t>Tseng,Roberta M</t>
  </si>
  <si>
    <t>08026</t>
  </si>
  <si>
    <t>Sachdev,Samir</t>
  </si>
  <si>
    <t>08027</t>
  </si>
  <si>
    <t>Hall,James D</t>
  </si>
  <si>
    <t>08028</t>
  </si>
  <si>
    <t>Hamawi,Izzat M</t>
  </si>
  <si>
    <t>08031</t>
  </si>
  <si>
    <t>Reginaldo,Angelo C</t>
  </si>
  <si>
    <t>08032</t>
  </si>
  <si>
    <t>Sanchez,Olivia</t>
  </si>
  <si>
    <t>08033</t>
  </si>
  <si>
    <t>Yip,Anthony W</t>
  </si>
  <si>
    <t>08034</t>
  </si>
  <si>
    <t>Lomosad,Wayne K</t>
  </si>
  <si>
    <t>08036</t>
  </si>
  <si>
    <t>Mejia,Jose J</t>
  </si>
  <si>
    <t>08037</t>
  </si>
  <si>
    <t>Nevills,Jennifer C</t>
  </si>
  <si>
    <t>08040</t>
  </si>
  <si>
    <t>Sulprizio,William E</t>
  </si>
  <si>
    <t>08041</t>
  </si>
  <si>
    <t>Marquez,Alex</t>
  </si>
  <si>
    <t>08042</t>
  </si>
  <si>
    <t>Peng,Tao</t>
  </si>
  <si>
    <t>08043</t>
  </si>
  <si>
    <t>Lai-Bluml,Gloria T</t>
  </si>
  <si>
    <t>08044</t>
  </si>
  <si>
    <t>Ramirez,Alfonso R</t>
  </si>
  <si>
    <t>08048</t>
  </si>
  <si>
    <t>Robertson,Bernadette H</t>
  </si>
  <si>
    <t>08049</t>
  </si>
  <si>
    <t>Santor,Cheryl F</t>
  </si>
  <si>
    <t>08051</t>
  </si>
  <si>
    <t>Phan,Dannelle-Mimi T</t>
  </si>
  <si>
    <t>08052</t>
  </si>
  <si>
    <t>Hathaway,Douglas W</t>
  </si>
  <si>
    <t>08053</t>
  </si>
  <si>
    <t>Craswell,David C</t>
  </si>
  <si>
    <t>08054</t>
  </si>
  <si>
    <t>Webber,Joseph R</t>
  </si>
  <si>
    <t>08055</t>
  </si>
  <si>
    <t>Tovey,Michael D</t>
  </si>
  <si>
    <t>08056</t>
  </si>
  <si>
    <t>Taylor,Julian B</t>
  </si>
  <si>
    <t>08057</t>
  </si>
  <si>
    <t>Lem,Stephen V</t>
  </si>
  <si>
    <t>08058</t>
  </si>
  <si>
    <t>Boyd,Dante E</t>
  </si>
  <si>
    <t>08059</t>
  </si>
  <si>
    <t>Oelkers,Glenn D</t>
  </si>
  <si>
    <t>08070</t>
  </si>
  <si>
    <t>Yuskiewicz,Susan M</t>
  </si>
  <si>
    <t>08071</t>
  </si>
  <si>
    <t>Hardy-Jenkins,Laurie D. A.</t>
  </si>
  <si>
    <t>08073</t>
  </si>
  <si>
    <t>Duvall,Tory W</t>
  </si>
  <si>
    <t>08074</t>
  </si>
  <si>
    <t>Barnett,Richard V</t>
  </si>
  <si>
    <t>08075</t>
  </si>
  <si>
    <t>Kawakami,Frank K</t>
  </si>
  <si>
    <t>08076</t>
  </si>
  <si>
    <t>Bumia,Praful N</t>
  </si>
  <si>
    <t>08079</t>
  </si>
  <si>
    <t>Rothweiler,George A</t>
  </si>
  <si>
    <t>08080</t>
  </si>
  <si>
    <t>Chischilly,Jason</t>
  </si>
  <si>
    <t>08081</t>
  </si>
  <si>
    <t>Hines,Steven M</t>
  </si>
  <si>
    <t>08083</t>
  </si>
  <si>
    <t>Helton,John L.</t>
  </si>
  <si>
    <t>08084</t>
  </si>
  <si>
    <t>Wong,Edward</t>
  </si>
  <si>
    <t>08085</t>
  </si>
  <si>
    <t>Lee,Terence W</t>
  </si>
  <si>
    <t>08088</t>
  </si>
  <si>
    <t>Thompson,Manon</t>
  </si>
  <si>
    <t>08090</t>
  </si>
  <si>
    <t>Villa Jr,Eron G</t>
  </si>
  <si>
    <t>08091</t>
  </si>
  <si>
    <t>Lara,Adolfo E.</t>
  </si>
  <si>
    <t>08094</t>
  </si>
  <si>
    <t>de Lamare,R Gregory</t>
  </si>
  <si>
    <t>08095</t>
  </si>
  <si>
    <t>Sierras,Jason A.</t>
  </si>
  <si>
    <t>08096</t>
  </si>
  <si>
    <t>Ruiz,Efren G.</t>
  </si>
  <si>
    <t>08098</t>
  </si>
  <si>
    <t>Allen,Billy W</t>
  </si>
  <si>
    <t>08099</t>
  </si>
  <si>
    <t>Tan,Linawaty</t>
  </si>
  <si>
    <t>08100</t>
  </si>
  <si>
    <t>Johns,James J.</t>
  </si>
  <si>
    <t>08101</t>
  </si>
  <si>
    <t>Haley,Michael R</t>
  </si>
  <si>
    <t>08103</t>
  </si>
  <si>
    <t>Fernandez,Isaac D.</t>
  </si>
  <si>
    <t>08104</t>
  </si>
  <si>
    <t>Williams,Gail A</t>
  </si>
  <si>
    <t>08105</t>
  </si>
  <si>
    <t>Casey,Kevin D</t>
  </si>
  <si>
    <t>08115</t>
  </si>
  <si>
    <t>Villa,Conrad V.</t>
  </si>
  <si>
    <t>08118</t>
  </si>
  <si>
    <t>Brown,Eric E</t>
  </si>
  <si>
    <t>08124</t>
  </si>
  <si>
    <t>Hung,Sherman S</t>
  </si>
  <si>
    <t>08125</t>
  </si>
  <si>
    <t>Pedroza,Francisco V.</t>
  </si>
  <si>
    <t>08126</t>
  </si>
  <si>
    <t>Pressley,Carmen R.</t>
  </si>
  <si>
    <t>08127</t>
  </si>
  <si>
    <t>Hacker,Matthew D.</t>
  </si>
  <si>
    <t>08129</t>
  </si>
  <si>
    <t>Tsang,Chin Lock</t>
  </si>
  <si>
    <t>08130</t>
  </si>
  <si>
    <t>Hegardt,Bryan D.</t>
  </si>
  <si>
    <t>08131</t>
  </si>
  <si>
    <t>Moncada,Lilian H</t>
  </si>
  <si>
    <t>08137</t>
  </si>
  <si>
    <t>Erath,Erik C.</t>
  </si>
  <si>
    <t>08138</t>
  </si>
  <si>
    <t>Bloes,Thelma L</t>
  </si>
  <si>
    <t>08139</t>
  </si>
  <si>
    <t>Groves,Alisa A.</t>
  </si>
  <si>
    <t>08143</t>
  </si>
  <si>
    <t>Jacobsen-Garcia,Allison B</t>
  </si>
  <si>
    <t>08144</t>
  </si>
  <si>
    <t>Lee,Anthea K</t>
  </si>
  <si>
    <t>08146</t>
  </si>
  <si>
    <t>Turner,Judy L</t>
  </si>
  <si>
    <t>08151</t>
  </si>
  <si>
    <t>Espino,Cesar E</t>
  </si>
  <si>
    <t>08152</t>
  </si>
  <si>
    <t>Johnson,Alvin R.</t>
  </si>
  <si>
    <t>08153</t>
  </si>
  <si>
    <t>Stalvey,Malinda K</t>
  </si>
  <si>
    <t>08155</t>
  </si>
  <si>
    <t>Mascarenas,Kenneth B.</t>
  </si>
  <si>
    <t>08156</t>
  </si>
  <si>
    <t>Rose,Robert A.</t>
  </si>
  <si>
    <t>08160</t>
  </si>
  <si>
    <t>Mabry,Mark K.</t>
  </si>
  <si>
    <t>08161</t>
  </si>
  <si>
    <t>Melton,Robert D.</t>
  </si>
  <si>
    <t>08169</t>
  </si>
  <si>
    <t>Tubbs,Brian A</t>
  </si>
  <si>
    <t>08171</t>
  </si>
  <si>
    <t>Thammavongsa,Amphasouk</t>
  </si>
  <si>
    <t>08172</t>
  </si>
  <si>
    <t>Singh,Ishkaran</t>
  </si>
  <si>
    <t>08173</t>
  </si>
  <si>
    <t>Vicars,Gary P</t>
  </si>
  <si>
    <t>08174</t>
  </si>
  <si>
    <t>Cruz,Victor M</t>
  </si>
  <si>
    <t>08175</t>
  </si>
  <si>
    <t>Praxidio Jr.,Job D</t>
  </si>
  <si>
    <t>08176</t>
  </si>
  <si>
    <t>Chan,Chung M</t>
  </si>
  <si>
    <t>08177</t>
  </si>
  <si>
    <t>Lee,Mary Y</t>
  </si>
  <si>
    <t>08178</t>
  </si>
  <si>
    <t>Rivera,Jesus</t>
  </si>
  <si>
    <t>08181</t>
  </si>
  <si>
    <t>Patrick,Brandon K</t>
  </si>
  <si>
    <t>08182</t>
  </si>
  <si>
    <t>French,Matthew</t>
  </si>
  <si>
    <t>08183</t>
  </si>
  <si>
    <t>Rodriguez,Hilda</t>
  </si>
  <si>
    <t>08184</t>
  </si>
  <si>
    <t>Jorgensen,Jacob D.</t>
  </si>
  <si>
    <t>08185</t>
  </si>
  <si>
    <t>Rosas,Carlos</t>
  </si>
  <si>
    <t>08186</t>
  </si>
  <si>
    <t>Eyer,Patrick S.</t>
  </si>
  <si>
    <t>08188</t>
  </si>
  <si>
    <t>Williams,Kevin L.</t>
  </si>
  <si>
    <t>08189</t>
  </si>
  <si>
    <t>Brown,Jonathan P</t>
  </si>
  <si>
    <t>08191</t>
  </si>
  <si>
    <t>Salgado,Stephanie Ann</t>
  </si>
  <si>
    <t>08194</t>
  </si>
  <si>
    <t>Galvan,Maria O.</t>
  </si>
  <si>
    <t>08195</t>
  </si>
  <si>
    <t>King,Alicia J</t>
  </si>
  <si>
    <t>08196</t>
  </si>
  <si>
    <t>Parrish,Denician A</t>
  </si>
  <si>
    <t>08197</t>
  </si>
  <si>
    <t>Detera,Gener D.</t>
  </si>
  <si>
    <t>08198</t>
  </si>
  <si>
    <t>Shang,Peng</t>
  </si>
  <si>
    <t>08200</t>
  </si>
  <si>
    <t>Nikonchuk,Jacob L.</t>
  </si>
  <si>
    <t>08201</t>
  </si>
  <si>
    <t>Mundkowsky,William Everett</t>
  </si>
  <si>
    <t>08202</t>
  </si>
  <si>
    <t>Chavez,Gina F</t>
  </si>
  <si>
    <t>08204</t>
  </si>
  <si>
    <t>Shanahan,Alan F.</t>
  </si>
  <si>
    <t>08206</t>
  </si>
  <si>
    <t>Chew,Paul D</t>
  </si>
  <si>
    <t>08210</t>
  </si>
  <si>
    <t>French,Anthony S</t>
  </si>
  <si>
    <t>08211</t>
  </si>
  <si>
    <t>Raymond,Bryan S</t>
  </si>
  <si>
    <t>08212</t>
  </si>
  <si>
    <t>Zaccaro,Matthew P</t>
  </si>
  <si>
    <t>08214</t>
  </si>
  <si>
    <t>Spencer,Stacy C</t>
  </si>
  <si>
    <t>08215</t>
  </si>
  <si>
    <t>Robinson,Raymond E</t>
  </si>
  <si>
    <t>08217</t>
  </si>
  <si>
    <t>Shane,Russell M B</t>
  </si>
  <si>
    <t>08218</t>
  </si>
  <si>
    <t>Hill-Haynes,Janice M</t>
  </si>
  <si>
    <t>08222</t>
  </si>
  <si>
    <t>Cable,Jeffrey L</t>
  </si>
  <si>
    <t>08223</t>
  </si>
  <si>
    <t>Lalla,Lori M</t>
  </si>
  <si>
    <t>08224</t>
  </si>
  <si>
    <t>Garcia,Fernando H</t>
  </si>
  <si>
    <t>08225</t>
  </si>
  <si>
    <t>Jones,Derrek A</t>
  </si>
  <si>
    <t>08227</t>
  </si>
  <si>
    <t>Cross,Theresa A</t>
  </si>
  <si>
    <t>08230</t>
  </si>
  <si>
    <t>Berry,Edison T</t>
  </si>
  <si>
    <t>08231</t>
  </si>
  <si>
    <t>Elliott,Linda J</t>
  </si>
  <si>
    <t>08233</t>
  </si>
  <si>
    <t>Konanur,Veena</t>
  </si>
  <si>
    <t>08234</t>
  </si>
  <si>
    <t>Watson,Nery</t>
  </si>
  <si>
    <t>08235</t>
  </si>
  <si>
    <t>Ford,James E</t>
  </si>
  <si>
    <t>08236</t>
  </si>
  <si>
    <t>Harper,John K</t>
  </si>
  <si>
    <t>08237</t>
  </si>
  <si>
    <t>King,Lisa M</t>
  </si>
  <si>
    <t>08239</t>
  </si>
  <si>
    <t>Thomsen,Jerry D</t>
  </si>
  <si>
    <t>08240</t>
  </si>
  <si>
    <t>Jones,Harold S</t>
  </si>
  <si>
    <t>08243</t>
  </si>
  <si>
    <t>Hall,April Fiedler</t>
  </si>
  <si>
    <t>08244</t>
  </si>
  <si>
    <t>Bater,Lawrence T</t>
  </si>
  <si>
    <t>08245</t>
  </si>
  <si>
    <t>Garcia,Juan O</t>
  </si>
  <si>
    <t>08246</t>
  </si>
  <si>
    <t>Nagy,Zoltan</t>
  </si>
  <si>
    <t>08247</t>
  </si>
  <si>
    <t>Ojeda,Richard A</t>
  </si>
  <si>
    <t>08250</t>
  </si>
  <si>
    <t>Yu,Michael</t>
  </si>
  <si>
    <t>08254</t>
  </si>
  <si>
    <t>Le Blanc,Peter J</t>
  </si>
  <si>
    <t>08256</t>
  </si>
  <si>
    <t>Lin,Candice Y.L.</t>
  </si>
  <si>
    <t>08257</t>
  </si>
  <si>
    <t>Sabata,Jana</t>
  </si>
  <si>
    <t>08262</t>
  </si>
  <si>
    <t>Green,Steven C</t>
  </si>
  <si>
    <t>08271</t>
  </si>
  <si>
    <t>Nunn,Richard G</t>
  </si>
  <si>
    <t>08272</t>
  </si>
  <si>
    <t>Stites,Catherine M</t>
  </si>
  <si>
    <t>08276</t>
  </si>
  <si>
    <t>Berry,Scott D</t>
  </si>
  <si>
    <t>08277</t>
  </si>
  <si>
    <t>Miyashiro,Jody M</t>
  </si>
  <si>
    <t>08286</t>
  </si>
  <si>
    <t>Starr,Stephen M</t>
  </si>
  <si>
    <t>08287</t>
  </si>
  <si>
    <t>Terry,Aaron G</t>
  </si>
  <si>
    <t>08288</t>
  </si>
  <si>
    <t>San Luis,Cel O</t>
  </si>
  <si>
    <t>08290</t>
  </si>
  <si>
    <t>Ellis,Nicholas D</t>
  </si>
  <si>
    <t>08291</t>
  </si>
  <si>
    <t>Garcia,Eduardo A.</t>
  </si>
  <si>
    <t>08293</t>
  </si>
  <si>
    <t>Montanez,Ezequiel</t>
  </si>
  <si>
    <t>08295</t>
  </si>
  <si>
    <t>Aguirre,Nemesio</t>
  </si>
  <si>
    <t>08296</t>
  </si>
  <si>
    <t>Chuang,Matthew K</t>
  </si>
  <si>
    <t>08298</t>
  </si>
  <si>
    <t>Wong,Carlene Y</t>
  </si>
  <si>
    <t>08299</t>
  </si>
  <si>
    <t>Winston,David L</t>
  </si>
  <si>
    <t>08300</t>
  </si>
  <si>
    <t>Malloy,David R</t>
  </si>
  <si>
    <t>08301</t>
  </si>
  <si>
    <t>Hynes,Jeffrey A</t>
  </si>
  <si>
    <t>08302</t>
  </si>
  <si>
    <t>Barnes,Sherri Lee</t>
  </si>
  <si>
    <t>08304</t>
  </si>
  <si>
    <t>McPeck,Brandon E</t>
  </si>
  <si>
    <t>08306</t>
  </si>
  <si>
    <t>Bondoc,Aristotle G</t>
  </si>
  <si>
    <t>08307</t>
  </si>
  <si>
    <t>Chambers,Thomas V</t>
  </si>
  <si>
    <t>08310</t>
  </si>
  <si>
    <t>Lontok III,Jose</t>
  </si>
  <si>
    <t>08311</t>
  </si>
  <si>
    <t>Nasseri,Kia</t>
  </si>
  <si>
    <t>08313</t>
  </si>
  <si>
    <t>Ausman,Todd A</t>
  </si>
  <si>
    <t>08314</t>
  </si>
  <si>
    <t>Grotness,Steven P</t>
  </si>
  <si>
    <t>08315</t>
  </si>
  <si>
    <t>Dorame Jr.,Arturo</t>
  </si>
  <si>
    <t>08316</t>
  </si>
  <si>
    <t>Quitoviera,Nelyn</t>
  </si>
  <si>
    <t>08317</t>
  </si>
  <si>
    <t>Bainum,Chance D</t>
  </si>
  <si>
    <t>08318</t>
  </si>
  <si>
    <t>Slavick,Kurt G</t>
  </si>
  <si>
    <t>08320</t>
  </si>
  <si>
    <t>Dunigan,Ronald</t>
  </si>
  <si>
    <t>08321</t>
  </si>
  <si>
    <t>Cyrus,William C</t>
  </si>
  <si>
    <t>08322</t>
  </si>
  <si>
    <t>Springer,Mark A</t>
  </si>
  <si>
    <t>08323</t>
  </si>
  <si>
    <t>Schuster,Joseph A</t>
  </si>
  <si>
    <t>08324</t>
  </si>
  <si>
    <t>Carrillo,Lauren H</t>
  </si>
  <si>
    <t>08325</t>
  </si>
  <si>
    <t>Patterson,Roger K</t>
  </si>
  <si>
    <t>08326</t>
  </si>
  <si>
    <t>Ortega,Victor</t>
  </si>
  <si>
    <t>08327</t>
  </si>
  <si>
    <t>Polyzos,Demetri J</t>
  </si>
  <si>
    <t>08328</t>
  </si>
  <si>
    <t>Galippo,Richard J</t>
  </si>
  <si>
    <t>08330</t>
  </si>
  <si>
    <t>Keeney,Rebecca L</t>
  </si>
  <si>
    <t>08331</t>
  </si>
  <si>
    <t>Carroll,Billy J</t>
  </si>
  <si>
    <t>08334</t>
  </si>
  <si>
    <t>Bird,Sofia M</t>
  </si>
  <si>
    <t>08335</t>
  </si>
  <si>
    <t>Preach,William L</t>
  </si>
  <si>
    <t>08339</t>
  </si>
  <si>
    <t>McDonald,Fred P</t>
  </si>
  <si>
    <t>08340</t>
  </si>
  <si>
    <t>Bandel,Justin T</t>
  </si>
  <si>
    <t>08341</t>
  </si>
  <si>
    <t>Montejano,Jose J</t>
  </si>
  <si>
    <t>08342</t>
  </si>
  <si>
    <t>Stallworth,Keith O</t>
  </si>
  <si>
    <t>08343</t>
  </si>
  <si>
    <t>Park,Brendan B</t>
  </si>
  <si>
    <t>08344</t>
  </si>
  <si>
    <t>Chan,Benjamin H</t>
  </si>
  <si>
    <t>08345</t>
  </si>
  <si>
    <t>Chai,Winston</t>
  </si>
  <si>
    <t>08346</t>
  </si>
  <si>
    <t>Muljana,Maria S</t>
  </si>
  <si>
    <t>08347</t>
  </si>
  <si>
    <t>Vogt,Margaret R</t>
  </si>
  <si>
    <t>08348</t>
  </si>
  <si>
    <t>Amorelli,Mario I</t>
  </si>
  <si>
    <t>08349</t>
  </si>
  <si>
    <t>Lu,Shao-Hua</t>
  </si>
  <si>
    <t>08350</t>
  </si>
  <si>
    <t>Walker,Shawn A</t>
  </si>
  <si>
    <t>08351</t>
  </si>
  <si>
    <t>Domingo,Larry S</t>
  </si>
  <si>
    <t>08353</t>
  </si>
  <si>
    <t>Haskett,Kristen K</t>
  </si>
  <si>
    <t>08355</t>
  </si>
  <si>
    <t>Rhoads,Gerald M</t>
  </si>
  <si>
    <t>08358</t>
  </si>
  <si>
    <t>Oliver,Douglas W</t>
  </si>
  <si>
    <t>08360</t>
  </si>
  <si>
    <t>Johansen,Kevin L</t>
  </si>
  <si>
    <t>08361</t>
  </si>
  <si>
    <t>Yap,John P</t>
  </si>
  <si>
    <t>08362</t>
  </si>
  <si>
    <t>Vuu,Steven Q</t>
  </si>
  <si>
    <t>08363</t>
  </si>
  <si>
    <t>Bleicher,Thomas J</t>
  </si>
  <si>
    <t>08364</t>
  </si>
  <si>
    <t>Leuschner,Timothy C</t>
  </si>
  <si>
    <t>08366</t>
  </si>
  <si>
    <t>Brennan,James M</t>
  </si>
  <si>
    <t>08369</t>
  </si>
  <si>
    <t>Scott,Neal A</t>
  </si>
  <si>
    <t>08371</t>
  </si>
  <si>
    <t>Casillas,Yubia A</t>
  </si>
  <si>
    <t>08374</t>
  </si>
  <si>
    <t>Shaw,Stephen D</t>
  </si>
  <si>
    <t>08380</t>
  </si>
  <si>
    <t>Ike,Toshiyuki J</t>
  </si>
  <si>
    <t>08381</t>
  </si>
  <si>
    <t>Shamowski,Paul J</t>
  </si>
  <si>
    <t>08382</t>
  </si>
  <si>
    <t>Waldrep,Carl A</t>
  </si>
  <si>
    <t>08386</t>
  </si>
  <si>
    <t>Helvie,Jacob L</t>
  </si>
  <si>
    <t>08388</t>
  </si>
  <si>
    <t>Hall,Russell S</t>
  </si>
  <si>
    <t>08389</t>
  </si>
  <si>
    <t>Erikson,Victor F</t>
  </si>
  <si>
    <t>08390</t>
  </si>
  <si>
    <t>McCaskey,Ronald L</t>
  </si>
  <si>
    <t>08391</t>
  </si>
  <si>
    <t>Schultz,Edward J</t>
  </si>
  <si>
    <t>08394</t>
  </si>
  <si>
    <t>Jay,Raymond R</t>
  </si>
  <si>
    <t>08396</t>
  </si>
  <si>
    <t>Martinez,Lizeth</t>
  </si>
  <si>
    <t>08398</t>
  </si>
  <si>
    <t>Roland,Steven M</t>
  </si>
  <si>
    <t>08399</t>
  </si>
  <si>
    <t>Wright,Jacob R</t>
  </si>
  <si>
    <t>08400</t>
  </si>
  <si>
    <t>Long,Roger L</t>
  </si>
  <si>
    <t>08401</t>
  </si>
  <si>
    <t>Mehta,Neena R</t>
  </si>
  <si>
    <t>08402</t>
  </si>
  <si>
    <t>Gutowski,Wayne A</t>
  </si>
  <si>
    <t>08403</t>
  </si>
  <si>
    <t>Vizio,Matthew J</t>
  </si>
  <si>
    <t>08404</t>
  </si>
  <si>
    <t>Whitt,Andrew</t>
  </si>
  <si>
    <t>08407</t>
  </si>
  <si>
    <t>Avella,Eliu J</t>
  </si>
  <si>
    <t>08408</t>
  </si>
  <si>
    <t>Sanchez,Faviola O</t>
  </si>
  <si>
    <t>08409</t>
  </si>
  <si>
    <t>Reoyo,Gregory</t>
  </si>
  <si>
    <t>08410</t>
  </si>
  <si>
    <t>Stanford,Jennifer R</t>
  </si>
  <si>
    <t>08411</t>
  </si>
  <si>
    <t>Chaudhuri,Mickey</t>
  </si>
  <si>
    <t>08412</t>
  </si>
  <si>
    <t>Ho,Quang</t>
  </si>
  <si>
    <t>08413</t>
  </si>
  <si>
    <t>Guerrero,David</t>
  </si>
  <si>
    <t>08416</t>
  </si>
  <si>
    <t>Carlson,Sean A</t>
  </si>
  <si>
    <t>08417</t>
  </si>
  <si>
    <t>Shaw,Matthew J</t>
  </si>
  <si>
    <t>08418</t>
  </si>
  <si>
    <t>Salkeld,Edward E</t>
  </si>
  <si>
    <t>08421</t>
  </si>
  <si>
    <t>Wong,Teresa W</t>
  </si>
  <si>
    <t>08422</t>
  </si>
  <si>
    <t>Ortega,Anthony R</t>
  </si>
  <si>
    <t>08423</t>
  </si>
  <si>
    <t>Mendez,Martin</t>
  </si>
  <si>
    <t>08425</t>
  </si>
  <si>
    <t>Khiev,Vannara</t>
  </si>
  <si>
    <t>08426</t>
  </si>
  <si>
    <t>Miller,Kathleen D</t>
  </si>
  <si>
    <t>08427</t>
  </si>
  <si>
    <t>Alejandre,Elisha L</t>
  </si>
  <si>
    <t>08430</t>
  </si>
  <si>
    <t>Tunison Jr.,Donald G</t>
  </si>
  <si>
    <t>08431</t>
  </si>
  <si>
    <t>Coen,Jesus A</t>
  </si>
  <si>
    <t>08432</t>
  </si>
  <si>
    <t>Miller,Thomas N</t>
  </si>
  <si>
    <t>08433</t>
  </si>
  <si>
    <t>Winn Jr.,Earl F</t>
  </si>
  <si>
    <t>08435</t>
  </si>
  <si>
    <t>Gonzales,Gabriel P</t>
  </si>
  <si>
    <t>08437</t>
  </si>
  <si>
    <t>Lanza,Silvia E</t>
  </si>
  <si>
    <t>08438</t>
  </si>
  <si>
    <t>Dorado,David A</t>
  </si>
  <si>
    <t>08439</t>
  </si>
  <si>
    <t>Yhamel,Ceasar A</t>
  </si>
  <si>
    <t>08440</t>
  </si>
  <si>
    <t>Thompson,Rosalie B</t>
  </si>
  <si>
    <t>08441</t>
  </si>
  <si>
    <t>Kassabian,Harout</t>
  </si>
  <si>
    <t>08442</t>
  </si>
  <si>
    <t>Velasquez,Juan</t>
  </si>
  <si>
    <t>08443</t>
  </si>
  <si>
    <t>Davis,Gregory S</t>
  </si>
  <si>
    <t>08444</t>
  </si>
  <si>
    <t>Chavarin,Arturo D</t>
  </si>
  <si>
    <t>08445</t>
  </si>
  <si>
    <t>Allen,Denise N</t>
  </si>
  <si>
    <t>08446</t>
  </si>
  <si>
    <t>Cheng,Hwan Y</t>
  </si>
  <si>
    <t>08447</t>
  </si>
  <si>
    <t>Domingo,Marjorie L</t>
  </si>
  <si>
    <t>08448</t>
  </si>
  <si>
    <t>Roy,Robert C</t>
  </si>
  <si>
    <t>08449</t>
  </si>
  <si>
    <t>Farm,Tommy</t>
  </si>
  <si>
    <t>08450</t>
  </si>
  <si>
    <t>Kirkland,Teresa M</t>
  </si>
  <si>
    <t>08451</t>
  </si>
  <si>
    <t>Montes,Ricardo</t>
  </si>
  <si>
    <t>08453</t>
  </si>
  <si>
    <t>Trotter,David W</t>
  </si>
  <si>
    <t>08454</t>
  </si>
  <si>
    <t>Huang,Jinxu</t>
  </si>
  <si>
    <t>08455</t>
  </si>
  <si>
    <t>Romo,Damien R</t>
  </si>
  <si>
    <t>08457</t>
  </si>
  <si>
    <t>Johnson Jr.,Charles E</t>
  </si>
  <si>
    <t>08458</t>
  </si>
  <si>
    <t>Maceiko,Shannon M</t>
  </si>
  <si>
    <t>08459</t>
  </si>
  <si>
    <t>Bartlett,Sarah J</t>
  </si>
  <si>
    <t>08460</t>
  </si>
  <si>
    <t>Brennan,Sean M</t>
  </si>
  <si>
    <t>08462</t>
  </si>
  <si>
    <t>Kunze,Erich</t>
  </si>
  <si>
    <t>08465</t>
  </si>
  <si>
    <t>Rardin,Terry L</t>
  </si>
  <si>
    <t>08466</t>
  </si>
  <si>
    <t>Win,Thein Soe</t>
  </si>
  <si>
    <t>08467</t>
  </si>
  <si>
    <t>Whitegon,Mark P</t>
  </si>
  <si>
    <t>08468</t>
  </si>
  <si>
    <t>Luna,Robert H</t>
  </si>
  <si>
    <t>08469</t>
  </si>
  <si>
    <t>Cannavino,Thomas A</t>
  </si>
  <si>
    <t>08470</t>
  </si>
  <si>
    <t>Afable,Zenaida P</t>
  </si>
  <si>
    <t>08471</t>
  </si>
  <si>
    <t>Dixon,Daniel B</t>
  </si>
  <si>
    <t>08472</t>
  </si>
  <si>
    <t>Epstein,Stuart A</t>
  </si>
  <si>
    <t>08473</t>
  </si>
  <si>
    <t>Hamel,Steven J</t>
  </si>
  <si>
    <t>08474</t>
  </si>
  <si>
    <t>Mares,Fidencio M</t>
  </si>
  <si>
    <t>08475</t>
  </si>
  <si>
    <t>Kimball,James R</t>
  </si>
  <si>
    <t>08476</t>
  </si>
  <si>
    <t>Valles,Esteban</t>
  </si>
  <si>
    <t>08477</t>
  </si>
  <si>
    <t>Rollo,Jason C</t>
  </si>
  <si>
    <t>08479</t>
  </si>
  <si>
    <t>Irving,James M</t>
  </si>
  <si>
    <t>08480</t>
  </si>
  <si>
    <t>Dunkle,Richard A</t>
  </si>
  <si>
    <t>08481</t>
  </si>
  <si>
    <t>Cross,Cory A</t>
  </si>
  <si>
    <t>08482</t>
  </si>
  <si>
    <t>Baker,Gary E</t>
  </si>
  <si>
    <t>08483</t>
  </si>
  <si>
    <t>Gebhard Jr.,Donald E</t>
  </si>
  <si>
    <t>08484</t>
  </si>
  <si>
    <t>Calkins,Ryan J</t>
  </si>
  <si>
    <t>08485</t>
  </si>
  <si>
    <t>Sandoval,Ruben</t>
  </si>
  <si>
    <t>08487</t>
  </si>
  <si>
    <t>Tarver,Traci L</t>
  </si>
  <si>
    <t>08491</t>
  </si>
  <si>
    <t>Cortez,Roel A</t>
  </si>
  <si>
    <t>08493</t>
  </si>
  <si>
    <t>Alberto,Manuel E</t>
  </si>
  <si>
    <t>08494</t>
  </si>
  <si>
    <t>Huser,Chad W</t>
  </si>
  <si>
    <t>08495</t>
  </si>
  <si>
    <t>Granados,Ruben</t>
  </si>
  <si>
    <t>08496</t>
  </si>
  <si>
    <t>McCormick,Matthew P</t>
  </si>
  <si>
    <t>08498</t>
  </si>
  <si>
    <t>Nguyen,Tam H</t>
  </si>
  <si>
    <t>08499</t>
  </si>
  <si>
    <t>Poling,Curtis A</t>
  </si>
  <si>
    <t>08500</t>
  </si>
  <si>
    <t>Diaz,Michael A</t>
  </si>
  <si>
    <t>08502</t>
  </si>
  <si>
    <t>Perez,Pepe S</t>
  </si>
  <si>
    <t>08503</t>
  </si>
  <si>
    <t>Plazola,Keith R</t>
  </si>
  <si>
    <t>08505</t>
  </si>
  <si>
    <t>Tiegs,Ryan C</t>
  </si>
  <si>
    <t>08507</t>
  </si>
  <si>
    <t>Diaz,Rodolfo D</t>
  </si>
  <si>
    <t>08508</t>
  </si>
  <si>
    <t>Gamez,Robert C</t>
  </si>
  <si>
    <t>08509</t>
  </si>
  <si>
    <t>Nelson,Matthew R</t>
  </si>
  <si>
    <t>08511</t>
  </si>
  <si>
    <t>Gutierrez,Encarnacion</t>
  </si>
  <si>
    <t>08517</t>
  </si>
  <si>
    <t>Foster,Deborah A</t>
  </si>
  <si>
    <t>08518</t>
  </si>
  <si>
    <t>Torres,Rudolph I</t>
  </si>
  <si>
    <t>08520</t>
  </si>
  <si>
    <t>Takeguchi,Stacie N</t>
  </si>
  <si>
    <t>08521</t>
  </si>
  <si>
    <t>Smith,Christopher R</t>
  </si>
  <si>
    <t>08523</t>
  </si>
  <si>
    <t>Yepez,Glenn C</t>
  </si>
  <si>
    <t>08525</t>
  </si>
  <si>
    <t>Ortega,Joseph R</t>
  </si>
  <si>
    <t>08526</t>
  </si>
  <si>
    <t>Chapman,David A</t>
  </si>
  <si>
    <t>08527</t>
  </si>
  <si>
    <t>Philp,Thomas S</t>
  </si>
  <si>
    <t>08530</t>
  </si>
  <si>
    <t>Marines,Brenda S</t>
  </si>
  <si>
    <t>08531</t>
  </si>
  <si>
    <t>Notick,Phillip A</t>
  </si>
  <si>
    <t>08532</t>
  </si>
  <si>
    <t>Hernandez,Valerie M</t>
  </si>
  <si>
    <t>08533</t>
  </si>
  <si>
    <t>Williams,Andrew L</t>
  </si>
  <si>
    <t>08534</t>
  </si>
  <si>
    <t>Guerrero Jr.,David</t>
  </si>
  <si>
    <t>08535</t>
  </si>
  <si>
    <t>Siy,Eaton Z</t>
  </si>
  <si>
    <t>08536</t>
  </si>
  <si>
    <t>Padua Jr,Jose R</t>
  </si>
  <si>
    <t>08537</t>
  </si>
  <si>
    <t>Lopez,Maria T</t>
  </si>
  <si>
    <t>08538</t>
  </si>
  <si>
    <t>Sandridge,Danny E</t>
  </si>
  <si>
    <t>08540</t>
  </si>
  <si>
    <t>Cosolo Jr,Dominick L</t>
  </si>
  <si>
    <t>08541</t>
  </si>
  <si>
    <t>McCulloch,Jonathan D</t>
  </si>
  <si>
    <t>08542</t>
  </si>
  <si>
    <t>Lan,Peter H</t>
  </si>
  <si>
    <t>08543</t>
  </si>
  <si>
    <t>Patel,Mahesh</t>
  </si>
  <si>
    <t>08545</t>
  </si>
  <si>
    <t>Ayala,Jose M</t>
  </si>
  <si>
    <t>08548</t>
  </si>
  <si>
    <t>Prescott,Matthew D</t>
  </si>
  <si>
    <t>08549</t>
  </si>
  <si>
    <t>Lozano,Jose A</t>
  </si>
  <si>
    <t>08550</t>
  </si>
  <si>
    <t>Pelonero,Michael A</t>
  </si>
  <si>
    <t>08552</t>
  </si>
  <si>
    <t>Skinner,Linda</t>
  </si>
  <si>
    <t>08554</t>
  </si>
  <si>
    <t>Petroff,Samuel R</t>
  </si>
  <si>
    <t>08555</t>
  </si>
  <si>
    <t>Schmutzer,David A</t>
  </si>
  <si>
    <t>08556</t>
  </si>
  <si>
    <t>Williams,Matthew H</t>
  </si>
  <si>
    <t>08558</t>
  </si>
  <si>
    <t>Fangon,Thomas A</t>
  </si>
  <si>
    <t>08562</t>
  </si>
  <si>
    <t>Kurukulasuriya,Kushan J</t>
  </si>
  <si>
    <t>08564</t>
  </si>
  <si>
    <t>Martinez,Frank J</t>
  </si>
  <si>
    <t>08565</t>
  </si>
  <si>
    <t>Beaty,Cary J</t>
  </si>
  <si>
    <t>08566</t>
  </si>
  <si>
    <t>Cole,David J</t>
  </si>
  <si>
    <t>08567</t>
  </si>
  <si>
    <t>Perry,Royetta S</t>
  </si>
  <si>
    <t>08568</t>
  </si>
  <si>
    <t>Mills,Garry R</t>
  </si>
  <si>
    <t>08570</t>
  </si>
  <si>
    <t>Harris,Kevin L</t>
  </si>
  <si>
    <t>08571</t>
  </si>
  <si>
    <t>Franco Jr,Jose De Jesus</t>
  </si>
  <si>
    <t>08572</t>
  </si>
  <si>
    <t>Wooster,John H</t>
  </si>
  <si>
    <t>08573</t>
  </si>
  <si>
    <t>Barnes,James N</t>
  </si>
  <si>
    <t>08574</t>
  </si>
  <si>
    <t>Taylor,John S</t>
  </si>
  <si>
    <t>08575</t>
  </si>
  <si>
    <t>Vitasovic,Zdenko</t>
  </si>
  <si>
    <t>08576</t>
  </si>
  <si>
    <t>Dinh,Phong T</t>
  </si>
  <si>
    <t>08577</t>
  </si>
  <si>
    <t>Castro,Arturo F</t>
  </si>
  <si>
    <t>08578</t>
  </si>
  <si>
    <t>Reaser,Laura D</t>
  </si>
  <si>
    <t>08584</t>
  </si>
  <si>
    <t>Rodriguez,Hector</t>
  </si>
  <si>
    <t>08585</t>
  </si>
  <si>
    <t>Malvin,Kevin D</t>
  </si>
  <si>
    <t>08586</t>
  </si>
  <si>
    <t>Giron,Elisa T</t>
  </si>
  <si>
    <t>08587</t>
  </si>
  <si>
    <t>Chau,Wing C</t>
  </si>
  <si>
    <t>08588</t>
  </si>
  <si>
    <t>Salazar,Gregory R</t>
  </si>
  <si>
    <t>08589</t>
  </si>
  <si>
    <t>Curiel,Francisco J</t>
  </si>
  <si>
    <t>08591</t>
  </si>
  <si>
    <t>Engler,Eric W</t>
  </si>
  <si>
    <t>08598</t>
  </si>
  <si>
    <t>Hovakimyan,Varuzhan</t>
  </si>
  <si>
    <t>08601</t>
  </si>
  <si>
    <t>Campos,Elizabeth</t>
  </si>
  <si>
    <t>08602</t>
  </si>
  <si>
    <t>Luna,Nancy D</t>
  </si>
  <si>
    <t>08603</t>
  </si>
  <si>
    <t>Marth,Jason A</t>
  </si>
  <si>
    <t>08610</t>
  </si>
  <si>
    <t>Morphis Jr.,Kenneth R</t>
  </si>
  <si>
    <t>08617</t>
  </si>
  <si>
    <t>Anderson,Ryan J</t>
  </si>
  <si>
    <t>08618</t>
  </si>
  <si>
    <t>Thompson,Justin R</t>
  </si>
  <si>
    <t>08624</t>
  </si>
  <si>
    <t>Perez,Gilbert</t>
  </si>
  <si>
    <t>08625</t>
  </si>
  <si>
    <t>Woodward,Todd J</t>
  </si>
  <si>
    <t>08626</t>
  </si>
  <si>
    <t>Factora,Roger C</t>
  </si>
  <si>
    <t>08631</t>
  </si>
  <si>
    <t>Watson,Ezra P</t>
  </si>
  <si>
    <t>08632</t>
  </si>
  <si>
    <t>Beatty,Heather C</t>
  </si>
  <si>
    <t>08633</t>
  </si>
  <si>
    <t>Armstrong,Robert C</t>
  </si>
  <si>
    <t>08639</t>
  </si>
  <si>
    <t>Zaragoza,Roy R</t>
  </si>
  <si>
    <t>08643</t>
  </si>
  <si>
    <t>Schreckengost,Cheryl M</t>
  </si>
  <si>
    <t>08644</t>
  </si>
  <si>
    <t>Castro,Rosa</t>
  </si>
  <si>
    <t>08645</t>
  </si>
  <si>
    <t>Pantoja,Gonzalo</t>
  </si>
  <si>
    <t>08646</t>
  </si>
  <si>
    <t>Holladay,Rory L</t>
  </si>
  <si>
    <t>08657</t>
  </si>
  <si>
    <t>Garcia,Jorge A</t>
  </si>
  <si>
    <t>08665</t>
  </si>
  <si>
    <t>Elton,John O</t>
  </si>
  <si>
    <t>08666</t>
  </si>
  <si>
    <t>Kirby,Stephen J</t>
  </si>
  <si>
    <t>08669</t>
  </si>
  <si>
    <t>Venegas III,John J</t>
  </si>
  <si>
    <t>08673</t>
  </si>
  <si>
    <t>Munguia,Veronica S</t>
  </si>
  <si>
    <t>08674</t>
  </si>
  <si>
    <t>Kunes,Timothy R</t>
  </si>
  <si>
    <t>08676</t>
  </si>
  <si>
    <t>Shirkhani,Raha</t>
  </si>
  <si>
    <t>08681</t>
  </si>
  <si>
    <t>McIntosh,Chad W</t>
  </si>
  <si>
    <t>08698</t>
  </si>
  <si>
    <t>Skelton,Charles R</t>
  </si>
  <si>
    <t>08699</t>
  </si>
  <si>
    <t>Chesebrough,John M</t>
  </si>
  <si>
    <t>08700</t>
  </si>
  <si>
    <t>Montes Renteria,Juan</t>
  </si>
  <si>
    <t>08704</t>
  </si>
  <si>
    <t>Hyun,Yongshin L</t>
  </si>
  <si>
    <t>08707</t>
  </si>
  <si>
    <t>Flores,Randall A</t>
  </si>
  <si>
    <t>08711</t>
  </si>
  <si>
    <t>Hwang,Constanza</t>
  </si>
  <si>
    <t>08728</t>
  </si>
  <si>
    <t>Takeguchi,Wade A</t>
  </si>
  <si>
    <t>08738</t>
  </si>
  <si>
    <t>Salazar,Steven J</t>
  </si>
  <si>
    <t>08742</t>
  </si>
  <si>
    <t>Schaadt,Timothy J</t>
  </si>
  <si>
    <t>08743</t>
  </si>
  <si>
    <t>Uribe,Jose M</t>
  </si>
  <si>
    <t>08747</t>
  </si>
  <si>
    <t>Ali,Waheeda A</t>
  </si>
  <si>
    <t>08748</t>
  </si>
  <si>
    <t>Poli,John A</t>
  </si>
  <si>
    <t>08753</t>
  </si>
  <si>
    <t>Myer Jr.,John H</t>
  </si>
  <si>
    <t>08754</t>
  </si>
  <si>
    <t>Zajac,Lori B</t>
  </si>
  <si>
    <t>08785</t>
  </si>
  <si>
    <t>Martinez,Emilio P</t>
  </si>
  <si>
    <t>08796</t>
  </si>
  <si>
    <t>Martinez,Eduardo N</t>
  </si>
  <si>
    <t>08797</t>
  </si>
  <si>
    <t>Rodriguez,Albert J</t>
  </si>
  <si>
    <t>08845</t>
  </si>
  <si>
    <t>Ceballos,Laura</t>
  </si>
  <si>
    <t>08846</t>
  </si>
  <si>
    <t>Yee,Connie</t>
  </si>
  <si>
    <t>08902</t>
  </si>
  <si>
    <t>Schaffer,Carolyn A</t>
  </si>
  <si>
    <t>08903</t>
  </si>
  <si>
    <t>Sadamoto,David S</t>
  </si>
  <si>
    <t>08909</t>
  </si>
  <si>
    <t>Maciel,Valerie</t>
  </si>
  <si>
    <t>08912</t>
  </si>
  <si>
    <t>Tolentino,Virgil J</t>
  </si>
  <si>
    <t>08914</t>
  </si>
  <si>
    <t>Faulkner,Nathan B</t>
  </si>
  <si>
    <t>08918</t>
  </si>
  <si>
    <t>Silveira,Alejandro De Anda</t>
  </si>
  <si>
    <t>08920</t>
  </si>
  <si>
    <t>Starkey,Daniel J</t>
  </si>
  <si>
    <t>08923</t>
  </si>
  <si>
    <t>Boudreau,Gregory A</t>
  </si>
  <si>
    <t>08925</t>
  </si>
  <si>
    <t>Gonzalez,Alvaro</t>
  </si>
  <si>
    <t>08926</t>
  </si>
  <si>
    <t>Sumi,David H</t>
  </si>
  <si>
    <t>08927</t>
  </si>
  <si>
    <t>Nagai,Carol A</t>
  </si>
  <si>
    <t>08930</t>
  </si>
  <si>
    <t>Cullins,Kenneth S</t>
  </si>
  <si>
    <t>08932</t>
  </si>
  <si>
    <t>Tran,Timmy T</t>
  </si>
  <si>
    <t>08933</t>
  </si>
  <si>
    <t>Garcia,Joaquin S</t>
  </si>
  <si>
    <t>08934</t>
  </si>
  <si>
    <t>Ward,Michael R</t>
  </si>
  <si>
    <t>08935</t>
  </si>
  <si>
    <t>Acuna,Armando M</t>
  </si>
  <si>
    <t>08939</t>
  </si>
  <si>
    <t>Zinke,Dortha C</t>
  </si>
  <si>
    <t>08941</t>
  </si>
  <si>
    <t>Prince,Jermaine</t>
  </si>
  <si>
    <t>08942</t>
  </si>
  <si>
    <t>McKnight,Shawn L</t>
  </si>
  <si>
    <t>08944</t>
  </si>
  <si>
    <t>Olague,Michael V</t>
  </si>
  <si>
    <t>08945</t>
  </si>
  <si>
    <t>Norman,Daryl G</t>
  </si>
  <si>
    <t>08956</t>
  </si>
  <si>
    <t>Goodale,Christopher W</t>
  </si>
  <si>
    <t>08959</t>
  </si>
  <si>
    <t>Dennis III,Thomas A</t>
  </si>
  <si>
    <t>08983</t>
  </si>
  <si>
    <t>Tso,Edwin C</t>
  </si>
  <si>
    <t>09006</t>
  </si>
  <si>
    <t>Garza,Aaron A</t>
  </si>
  <si>
    <t>09013</t>
  </si>
  <si>
    <t>Sheehan,Rebecca D</t>
  </si>
  <si>
    <t>09015</t>
  </si>
  <si>
    <t>Parsons,Mark L</t>
  </si>
  <si>
    <t>09022</t>
  </si>
  <si>
    <t>Labisi,Bo</t>
  </si>
  <si>
    <t>09031</t>
  </si>
  <si>
    <t>Reed Jr.,Robert G</t>
  </si>
  <si>
    <t>09039</t>
  </si>
  <si>
    <t>McMullen,Scott C</t>
  </si>
  <si>
    <t>09043</t>
  </si>
  <si>
    <t>Fowlie,Jason J</t>
  </si>
  <si>
    <t>09044</t>
  </si>
  <si>
    <t>Sharp,Nicolas J</t>
  </si>
  <si>
    <t>09045</t>
  </si>
  <si>
    <t>Strazicich,Andrew M</t>
  </si>
  <si>
    <t>09052</t>
  </si>
  <si>
    <t>Wucherpfennig,Kelly A</t>
  </si>
  <si>
    <t>09053</t>
  </si>
  <si>
    <t>Williams,Daniel R</t>
  </si>
  <si>
    <t>09090</t>
  </si>
  <si>
    <t>Cordova,Nicholas A</t>
  </si>
  <si>
    <t>09093</t>
  </si>
  <si>
    <t>Liu,Irene J</t>
  </si>
  <si>
    <t>09100</t>
  </si>
  <si>
    <t>Manansala Jr,Mario U</t>
  </si>
  <si>
    <t>09115</t>
  </si>
  <si>
    <t>Male,Keith A</t>
  </si>
  <si>
    <t>09120</t>
  </si>
  <si>
    <t>Bacani,Jan E</t>
  </si>
  <si>
    <t>09123</t>
  </si>
  <si>
    <t>Kwan,Diana T</t>
  </si>
  <si>
    <t>09128</t>
  </si>
  <si>
    <t>Golding,Chris L</t>
  </si>
  <si>
    <t>09129</t>
  </si>
  <si>
    <t>Kadel,Bret S</t>
  </si>
  <si>
    <t>09170</t>
  </si>
  <si>
    <t>Howard,Dovard K</t>
  </si>
  <si>
    <t>09219</t>
  </si>
  <si>
    <t>Bibit,Peter Klaus M</t>
  </si>
  <si>
    <t>09224</t>
  </si>
  <si>
    <t>Corrigan,Chase J</t>
  </si>
  <si>
    <t>09225</t>
  </si>
  <si>
    <t>Daymon,Sean M</t>
  </si>
  <si>
    <t>09226</t>
  </si>
  <si>
    <t>Diaz,Daniel B</t>
  </si>
  <si>
    <t>09227</t>
  </si>
  <si>
    <t>Grow,Miranda E</t>
  </si>
  <si>
    <t>09228</t>
  </si>
  <si>
    <t>Hitchens,John J</t>
  </si>
  <si>
    <t>09229</t>
  </si>
  <si>
    <t>Leal,Jose V</t>
  </si>
  <si>
    <t>09230</t>
  </si>
  <si>
    <t>Letellier,Keith T</t>
  </si>
  <si>
    <t>09231</t>
  </si>
  <si>
    <t>Nesbihal,Jeff W</t>
  </si>
  <si>
    <t>09232</t>
  </si>
  <si>
    <t>Niehus,Jerrod S</t>
  </si>
  <si>
    <t>09233</t>
  </si>
  <si>
    <t>Perrill,Matthew C</t>
  </si>
  <si>
    <t>09234</t>
  </si>
  <si>
    <t>Richards,Christopher B</t>
  </si>
  <si>
    <t>09235</t>
  </si>
  <si>
    <t>Wallace,Kabel W</t>
  </si>
  <si>
    <t>09237</t>
  </si>
  <si>
    <t>Collister,Stephen J</t>
  </si>
  <si>
    <t>09238</t>
  </si>
  <si>
    <t>Diaz,Diego M</t>
  </si>
  <si>
    <t>09239</t>
  </si>
  <si>
    <t>Hottinga,Michael N</t>
  </si>
  <si>
    <t>09240</t>
  </si>
  <si>
    <t>Spitz,Craig E</t>
  </si>
  <si>
    <t>09247</t>
  </si>
  <si>
    <t>Bennett,Sherrie L</t>
  </si>
  <si>
    <t>09249</t>
  </si>
  <si>
    <t>Fan,Jennifer M</t>
  </si>
  <si>
    <t>09250</t>
  </si>
  <si>
    <t>Mani,Indra</t>
  </si>
  <si>
    <t>09252</t>
  </si>
  <si>
    <t>Diaz,Samuel J</t>
  </si>
  <si>
    <t>09255</t>
  </si>
  <si>
    <t>Bloomberg,Jon P</t>
  </si>
  <si>
    <t>09257</t>
  </si>
  <si>
    <t>Johnson,Randal J</t>
  </si>
  <si>
    <t>09258</t>
  </si>
  <si>
    <t>Lehman,Joyce T</t>
  </si>
  <si>
    <t>09259</t>
  </si>
  <si>
    <t>Orr,Christopher M</t>
  </si>
  <si>
    <t>09277</t>
  </si>
  <si>
    <t>Ponce,Ezequiel</t>
  </si>
  <si>
    <t>09280</t>
  </si>
  <si>
    <t>Cervantes,Eduardo</t>
  </si>
  <si>
    <t>09293</t>
  </si>
  <si>
    <t>Hill,Brian W</t>
  </si>
  <si>
    <t>09294</t>
  </si>
  <si>
    <t>Fuentes,Jolene R</t>
  </si>
  <si>
    <t>09309</t>
  </si>
  <si>
    <t>Price,Kimberly R</t>
  </si>
  <si>
    <t>09310</t>
  </si>
  <si>
    <t>Burman,Brenda W</t>
  </si>
  <si>
    <t>09326</t>
  </si>
  <si>
    <t>Jones,Ryan M</t>
  </si>
  <si>
    <t>09327</t>
  </si>
  <si>
    <t>Kinser,Marlin D</t>
  </si>
  <si>
    <t>09328</t>
  </si>
  <si>
    <t>Van Howe,Brian J</t>
  </si>
  <si>
    <t>09329</t>
  </si>
  <si>
    <t>Wise,Matthew J</t>
  </si>
  <si>
    <t>09331</t>
  </si>
  <si>
    <t>Hwang,Kenneth I</t>
  </si>
  <si>
    <t>09344</t>
  </si>
  <si>
    <t>Pool,Cynthia P</t>
  </si>
  <si>
    <t>09352</t>
  </si>
  <si>
    <t>Kuo Brinton,Betty L</t>
  </si>
  <si>
    <t>09355</t>
  </si>
  <si>
    <t>Ramos,Richard G</t>
  </si>
  <si>
    <t>09362</t>
  </si>
  <si>
    <t>Garounts,Noune</t>
  </si>
  <si>
    <t>09363</t>
  </si>
  <si>
    <t>Blackley,Eboni N</t>
  </si>
  <si>
    <t>09364</t>
  </si>
  <si>
    <t>Nair,Manju G</t>
  </si>
  <si>
    <t>09376</t>
  </si>
  <si>
    <t>Brinkerhoff,Justin H</t>
  </si>
  <si>
    <t>09382</t>
  </si>
  <si>
    <t>Breaux,Gary M</t>
  </si>
  <si>
    <t>09387</t>
  </si>
  <si>
    <t>Herrera,Jose C</t>
  </si>
  <si>
    <t>09389</t>
  </si>
  <si>
    <t>Gross,Darryl V</t>
  </si>
  <si>
    <t>09394</t>
  </si>
  <si>
    <t>Collins,Heather L</t>
  </si>
  <si>
    <t>09402</t>
  </si>
  <si>
    <t>Chung,Chun W</t>
  </si>
  <si>
    <t>09403</t>
  </si>
  <si>
    <t>Manson,Michael A</t>
  </si>
  <si>
    <t>09406</t>
  </si>
  <si>
    <t>Hughes,Michael W</t>
  </si>
  <si>
    <t>09409</t>
  </si>
  <si>
    <t>Diaz,Heriberto F</t>
  </si>
  <si>
    <t>09410</t>
  </si>
  <si>
    <t>Rodriguez,Fermin A</t>
  </si>
  <si>
    <t>09411</t>
  </si>
  <si>
    <t>Shih,Cheng T</t>
  </si>
  <si>
    <t>09428</t>
  </si>
  <si>
    <t>Ross,Matt</t>
  </si>
  <si>
    <t>09440</t>
  </si>
  <si>
    <t>Yan,William B</t>
  </si>
  <si>
    <t>09464</t>
  </si>
  <si>
    <t>Hall,David A</t>
  </si>
  <si>
    <t>09465</t>
  </si>
  <si>
    <t>Panico,Nicholas A</t>
  </si>
  <si>
    <t>09467</t>
  </si>
  <si>
    <t>Garcia,Eduardo A</t>
  </si>
  <si>
    <t>09474</t>
  </si>
  <si>
    <t>Andel,Nathan J</t>
  </si>
  <si>
    <t>09475</t>
  </si>
  <si>
    <t>Bradley,Trevor M</t>
  </si>
  <si>
    <t>09476</t>
  </si>
  <si>
    <t>Brinker,Benjamin J</t>
  </si>
  <si>
    <t>09477</t>
  </si>
  <si>
    <t>Buckholtz,Brandon H</t>
  </si>
  <si>
    <t>09479</t>
  </si>
  <si>
    <t>Gonzalez,Felipe</t>
  </si>
  <si>
    <t>09480</t>
  </si>
  <si>
    <t>Jaramillo,Raul R</t>
  </si>
  <si>
    <t>09481</t>
  </si>
  <si>
    <t>Maltby,James H</t>
  </si>
  <si>
    <t>09482</t>
  </si>
  <si>
    <t>Palmer,Phillip L</t>
  </si>
  <si>
    <t>09484</t>
  </si>
  <si>
    <t>Rivas,LeeAllen</t>
  </si>
  <si>
    <t>09485</t>
  </si>
  <si>
    <t>Smith,Jonathan R</t>
  </si>
  <si>
    <t>09486</t>
  </si>
  <si>
    <t>Starrett,Steven M</t>
  </si>
  <si>
    <t>09487</t>
  </si>
  <si>
    <t>Steele,Lamont D</t>
  </si>
  <si>
    <t>09495</t>
  </si>
  <si>
    <t>Rey,Bryce A</t>
  </si>
  <si>
    <t>09496</t>
  </si>
  <si>
    <t>Rosenbaum,Andres M</t>
  </si>
  <si>
    <t>09497</t>
  </si>
  <si>
    <t>Rohen,Patrick B</t>
  </si>
  <si>
    <t>09507</t>
  </si>
  <si>
    <t>Doesserich,Diane M</t>
  </si>
  <si>
    <t>09508</t>
  </si>
  <si>
    <t>Osorio,Gina A</t>
  </si>
  <si>
    <t>09519</t>
  </si>
  <si>
    <t>Garcia,Laura M</t>
  </si>
  <si>
    <t>09522</t>
  </si>
  <si>
    <t>Escareno,Daniel</t>
  </si>
  <si>
    <t>09523</t>
  </si>
  <si>
    <t>Krysa,Alexandra R</t>
  </si>
  <si>
    <t>09524</t>
  </si>
  <si>
    <t>Benito,Tomer</t>
  </si>
  <si>
    <t>09525</t>
  </si>
  <si>
    <t>Hamilton,Porter C</t>
  </si>
  <si>
    <t>09526</t>
  </si>
  <si>
    <t>Leung,Patty K</t>
  </si>
  <si>
    <t>09530</t>
  </si>
  <si>
    <t>Grunnet,Casey S</t>
  </si>
  <si>
    <t>09531</t>
  </si>
  <si>
    <t>Munoz,Miguel A</t>
  </si>
  <si>
    <t>09533</t>
  </si>
  <si>
    <t>Anderson,Meena W</t>
  </si>
  <si>
    <t>09567</t>
  </si>
  <si>
    <t>Gonzales,Christopher D</t>
  </si>
  <si>
    <t>09568</t>
  </si>
  <si>
    <t>Guevarra,Maricel L</t>
  </si>
  <si>
    <t>09569</t>
  </si>
  <si>
    <t>Lowe,Jessica A</t>
  </si>
  <si>
    <t>09570</t>
  </si>
  <si>
    <t>Ramos,Evelyn V</t>
  </si>
  <si>
    <t>09571</t>
  </si>
  <si>
    <t>Tirtadidjaja,Monica</t>
  </si>
  <si>
    <t>09572</t>
  </si>
  <si>
    <t>Serobyan,Anna</t>
  </si>
  <si>
    <t>09578</t>
  </si>
  <si>
    <t>Kutyan,Armen</t>
  </si>
  <si>
    <t>09579</t>
  </si>
  <si>
    <t>Ozegbe,Kingsley C</t>
  </si>
  <si>
    <t>09580</t>
  </si>
  <si>
    <t>Valdivia,Timothy M</t>
  </si>
  <si>
    <t>09590</t>
  </si>
  <si>
    <t>Cloward,Matthew R</t>
  </si>
  <si>
    <t>09591</t>
  </si>
  <si>
    <t>Duenas,Glenn P</t>
  </si>
  <si>
    <t>09592</t>
  </si>
  <si>
    <t>Hutcherson,Bryan C</t>
  </si>
  <si>
    <t>09593</t>
  </si>
  <si>
    <t>Scatamacchia,Joseph E</t>
  </si>
  <si>
    <t>09594</t>
  </si>
  <si>
    <t>Wyatt,Fraser D</t>
  </si>
  <si>
    <t>09606</t>
  </si>
  <si>
    <t>Scroggins,Holly D</t>
  </si>
  <si>
    <t>09616</t>
  </si>
  <si>
    <t>Conant,Quinn C</t>
  </si>
  <si>
    <t>09617</t>
  </si>
  <si>
    <t>Hart,Jeremy J</t>
  </si>
  <si>
    <t>09618</t>
  </si>
  <si>
    <t>Langdale,Kevin D</t>
  </si>
  <si>
    <t>09619</t>
  </si>
  <si>
    <t>Mele,Gregory S</t>
  </si>
  <si>
    <t>09620</t>
  </si>
  <si>
    <t>Whitney,Michael J</t>
  </si>
  <si>
    <t>09630</t>
  </si>
  <si>
    <t>Bowman,Leigh A</t>
  </si>
  <si>
    <t>09637</t>
  </si>
  <si>
    <t>Holm,Jonathan P</t>
  </si>
  <si>
    <t>09638</t>
  </si>
  <si>
    <t>Salgado,Mario R</t>
  </si>
  <si>
    <t>09647</t>
  </si>
  <si>
    <t>Gonzalez,Paul M</t>
  </si>
  <si>
    <t>09648</t>
  </si>
  <si>
    <t>Kasper,Joseph L</t>
  </si>
  <si>
    <t>09649</t>
  </si>
  <si>
    <t>Roemer,Russell J</t>
  </si>
  <si>
    <t>09654</t>
  </si>
  <si>
    <t>Slifko,Theresa R</t>
  </si>
  <si>
    <t>09655</t>
  </si>
  <si>
    <t>DiCarlo Jr.,Camillo W</t>
  </si>
  <si>
    <t>09658</t>
  </si>
  <si>
    <t>Ghaly,Deena R</t>
  </si>
  <si>
    <t>09663</t>
  </si>
  <si>
    <t>Lego,Emerson F</t>
  </si>
  <si>
    <t>09669</t>
  </si>
  <si>
    <t>Pollock,Matthew J</t>
  </si>
  <si>
    <t>09670</t>
  </si>
  <si>
    <t>Ballard,David T</t>
  </si>
  <si>
    <t>09671</t>
  </si>
  <si>
    <t>Gonzales,Steven M</t>
  </si>
  <si>
    <t>09672</t>
  </si>
  <si>
    <t>Spoo-Chupka,Margaret K</t>
  </si>
  <si>
    <t>09676</t>
  </si>
  <si>
    <t>Boucher,Maureen V</t>
  </si>
  <si>
    <t>09681</t>
  </si>
  <si>
    <t>Armas,Joe D</t>
  </si>
  <si>
    <t>09682</t>
  </si>
  <si>
    <t>Horton,Robert C</t>
  </si>
  <si>
    <t>09683</t>
  </si>
  <si>
    <t>Otake,Bryan M</t>
  </si>
  <si>
    <t>09684</t>
  </si>
  <si>
    <t>Purkiss,Nathan W</t>
  </si>
  <si>
    <t>09685</t>
  </si>
  <si>
    <t>Shuy,Nathan J</t>
  </si>
  <si>
    <t>09686</t>
  </si>
  <si>
    <t>Teraoka,Jill C</t>
  </si>
  <si>
    <t>09687</t>
  </si>
  <si>
    <t>Wong,Trent</t>
  </si>
  <si>
    <t>09706</t>
  </si>
  <si>
    <t>Pastor,Jay R</t>
  </si>
  <si>
    <t>09708</t>
  </si>
  <si>
    <t>Weng,Michael J</t>
  </si>
  <si>
    <t>09709</t>
  </si>
  <si>
    <t>Whyte,James I</t>
  </si>
  <si>
    <t>09713</t>
  </si>
  <si>
    <t>Pagenkopp,Jason B</t>
  </si>
  <si>
    <t>09715</t>
  </si>
  <si>
    <t>Duran,Jose L</t>
  </si>
  <si>
    <t>09717</t>
  </si>
  <si>
    <t>Park,Jeong S</t>
  </si>
  <si>
    <t>09718</t>
  </si>
  <si>
    <t>Spicer II,James A</t>
  </si>
  <si>
    <t>09725</t>
  </si>
  <si>
    <t>Ferreira,Marcia</t>
  </si>
  <si>
    <t>09726</t>
  </si>
  <si>
    <t>Reierson,Scott E</t>
  </si>
  <si>
    <t>09727</t>
  </si>
  <si>
    <t>Lee Jr.,Randall S</t>
  </si>
  <si>
    <t>09730</t>
  </si>
  <si>
    <t>Burnell Jr.,Robert W</t>
  </si>
  <si>
    <t>09731</t>
  </si>
  <si>
    <t>Acosta,Omar J</t>
  </si>
  <si>
    <t>09732</t>
  </si>
  <si>
    <t>Brady,Timothy D</t>
  </si>
  <si>
    <t>09736</t>
  </si>
  <si>
    <t>Alvarez,Tiffany</t>
  </si>
  <si>
    <t>09737</t>
  </si>
  <si>
    <t>Arweiler,Sabine I</t>
  </si>
  <si>
    <t>09738</t>
  </si>
  <si>
    <t>Cortez,Luis A</t>
  </si>
  <si>
    <t>09739</t>
  </si>
  <si>
    <t>Garcia,Justin J</t>
  </si>
  <si>
    <t>09742</t>
  </si>
  <si>
    <t>Cattaneo,Michael E</t>
  </si>
  <si>
    <t>09743</t>
  </si>
  <si>
    <t>Brown,Adrian D</t>
  </si>
  <si>
    <t>09744</t>
  </si>
  <si>
    <t>Dalida,Jaime L</t>
  </si>
  <si>
    <t>09745</t>
  </si>
  <si>
    <t>Nguyen,Janet</t>
  </si>
  <si>
    <t>09749</t>
  </si>
  <si>
    <t>Roque,Yvette D</t>
  </si>
  <si>
    <t>09752</t>
  </si>
  <si>
    <t>Salazar Mostacero,Claudio</t>
  </si>
  <si>
    <t>09757</t>
  </si>
  <si>
    <t>Parry,Matthew R</t>
  </si>
  <si>
    <t>09758</t>
  </si>
  <si>
    <t>Tran,Sandy K</t>
  </si>
  <si>
    <t>09768</t>
  </si>
  <si>
    <t>Meza-Del Rio,Erica J</t>
  </si>
  <si>
    <t>09773</t>
  </si>
  <si>
    <t>Fletcher,Tomas R</t>
  </si>
  <si>
    <t>09776</t>
  </si>
  <si>
    <t>Ramirez,Alma J</t>
  </si>
  <si>
    <t>09807</t>
  </si>
  <si>
    <t>Lau,Rosa O</t>
  </si>
  <si>
    <t>09811</t>
  </si>
  <si>
    <t>Nguyen,Wendy T</t>
  </si>
  <si>
    <t>09823</t>
  </si>
  <si>
    <t>Riveroll,Armando</t>
  </si>
  <si>
    <t>09824</t>
  </si>
  <si>
    <t>Amador,Daniel</t>
  </si>
  <si>
    <t>09826</t>
  </si>
  <si>
    <t>Schneider,Hunter R</t>
  </si>
  <si>
    <t>09833</t>
  </si>
  <si>
    <t>Cervantes,Angel</t>
  </si>
  <si>
    <t>09847</t>
  </si>
  <si>
    <t>Stephenson,Robert J</t>
  </si>
  <si>
    <t>09848</t>
  </si>
  <si>
    <t>Ligammari,Michael P</t>
  </si>
  <si>
    <t>09849</t>
  </si>
  <si>
    <t>Flores,Robert A</t>
  </si>
  <si>
    <t>09850</t>
  </si>
  <si>
    <t>Barrio,Steven F</t>
  </si>
  <si>
    <t>09851</t>
  </si>
  <si>
    <t>McGuire,Charles R</t>
  </si>
  <si>
    <t>09852</t>
  </si>
  <si>
    <t>Lister,Ross A</t>
  </si>
  <si>
    <t>09853</t>
  </si>
  <si>
    <t>Medeiros,Michael T</t>
  </si>
  <si>
    <t>09854</t>
  </si>
  <si>
    <t>Ramirez,Nestor P</t>
  </si>
  <si>
    <t>09855</t>
  </si>
  <si>
    <t>Gire,Aaron W</t>
  </si>
  <si>
    <t>09856</t>
  </si>
  <si>
    <t>Buffington,Lance A</t>
  </si>
  <si>
    <t>09859</t>
  </si>
  <si>
    <t>Smederovac,Samuel R</t>
  </si>
  <si>
    <t>09860</t>
  </si>
  <si>
    <t>Gallegos,Benjamin R</t>
  </si>
  <si>
    <t>09861</t>
  </si>
  <si>
    <t>Vlietstra,James D</t>
  </si>
  <si>
    <t>09862</t>
  </si>
  <si>
    <t>Ornelas Jr.,Andrew N</t>
  </si>
  <si>
    <t>09863</t>
  </si>
  <si>
    <t>Zavala,Jesus</t>
  </si>
  <si>
    <t>09864</t>
  </si>
  <si>
    <t>Urrutia,Joaquin J</t>
  </si>
  <si>
    <t>09865</t>
  </si>
  <si>
    <t>Paul,Dave N</t>
  </si>
  <si>
    <t>09882</t>
  </si>
  <si>
    <t>Price,David B</t>
  </si>
  <si>
    <t>09883</t>
  </si>
  <si>
    <t>Kim,Hyeong T</t>
  </si>
  <si>
    <t>09884</t>
  </si>
  <si>
    <t>Jarrad McCray,Lucy K</t>
  </si>
  <si>
    <t>09888</t>
  </si>
  <si>
    <t>Perez,Kevin A</t>
  </si>
  <si>
    <t>09889</t>
  </si>
  <si>
    <t>Yturriaga,Scott C</t>
  </si>
  <si>
    <t>09890</t>
  </si>
  <si>
    <t>Vazquez,Sebastian C</t>
  </si>
  <si>
    <t>09891</t>
  </si>
  <si>
    <t>Martinez,Alex P</t>
  </si>
  <si>
    <t>09894</t>
  </si>
  <si>
    <t>Wong,Jeany</t>
  </si>
  <si>
    <t>09900</t>
  </si>
  <si>
    <t>Bascara,Paul B</t>
  </si>
  <si>
    <t>09901</t>
  </si>
  <si>
    <t>Adidjaja,Jakub H</t>
  </si>
  <si>
    <t>09902</t>
  </si>
  <si>
    <t>Gonzales,Ivonne C</t>
  </si>
  <si>
    <t>09903</t>
  </si>
  <si>
    <t>Li,Jenny Q</t>
  </si>
  <si>
    <t>09904</t>
  </si>
  <si>
    <t>Plume,James D</t>
  </si>
  <si>
    <t>09912</t>
  </si>
  <si>
    <t>Shekhar,Saurabh</t>
  </si>
  <si>
    <t>09913</t>
  </si>
  <si>
    <t>Gudino,Gilberto</t>
  </si>
  <si>
    <t>09914</t>
  </si>
  <si>
    <t>Rathert,Justin</t>
  </si>
  <si>
    <t>09915</t>
  </si>
  <si>
    <t>VanSteenwyk Hadloc,Yvette B</t>
  </si>
  <si>
    <t>09918</t>
  </si>
  <si>
    <t>Mendez,Albert</t>
  </si>
  <si>
    <t>09919</t>
  </si>
  <si>
    <t>Huang,Terri</t>
  </si>
  <si>
    <t>09920</t>
  </si>
  <si>
    <t>Trujillo,Braulio</t>
  </si>
  <si>
    <t>09921</t>
  </si>
  <si>
    <t>Enns,Jason J</t>
  </si>
  <si>
    <t>09926</t>
  </si>
  <si>
    <t>Acuna,Shawn C</t>
  </si>
  <si>
    <t>09928</t>
  </si>
  <si>
    <t>Sohn,Ivar J</t>
  </si>
  <si>
    <t>09929</t>
  </si>
  <si>
    <t>Aguilar,Larisa L</t>
  </si>
  <si>
    <t>09930</t>
  </si>
  <si>
    <t>Gabriel,John J</t>
  </si>
  <si>
    <t>09931</t>
  </si>
  <si>
    <t>Rietveld,Robert C</t>
  </si>
  <si>
    <t>09934</t>
  </si>
  <si>
    <t>Brenhaug,Brian A</t>
  </si>
  <si>
    <t>09941</t>
  </si>
  <si>
    <t>Sorey,Sean P</t>
  </si>
  <si>
    <t>09952</t>
  </si>
  <si>
    <t>Bien,Caryn B</t>
  </si>
  <si>
    <t>09953</t>
  </si>
  <si>
    <t>Lamdin,Laura</t>
  </si>
  <si>
    <t>09954</t>
  </si>
  <si>
    <t>Morrison,Michelle J</t>
  </si>
  <si>
    <t>09958</t>
  </si>
  <si>
    <t>Schnore,Corey D</t>
  </si>
  <si>
    <t>09964</t>
  </si>
  <si>
    <t>Roth,Rosa H</t>
  </si>
  <si>
    <t>09972</t>
  </si>
  <si>
    <t>Jenkins,David R</t>
  </si>
  <si>
    <t>09973</t>
  </si>
  <si>
    <t>Sanchez,Javier</t>
  </si>
  <si>
    <t>09975</t>
  </si>
  <si>
    <t>Bustamante,Jeffrey S</t>
  </si>
  <si>
    <t>09976</t>
  </si>
  <si>
    <t>Wassenaar,Melissa A</t>
  </si>
  <si>
    <t>09977</t>
  </si>
  <si>
    <t>Johnson,Lavonne</t>
  </si>
  <si>
    <t>09994</t>
  </si>
  <si>
    <t>Ward,Brandon C</t>
  </si>
  <si>
    <t>09995</t>
  </si>
  <si>
    <t>Woods,Adam L</t>
  </si>
  <si>
    <t>09996</t>
  </si>
  <si>
    <t>Sarao,Angelo G</t>
  </si>
  <si>
    <t>09997</t>
  </si>
  <si>
    <t>Garibay,Roger</t>
  </si>
  <si>
    <t>09999</t>
  </si>
  <si>
    <t>Baghdassarians,Albert</t>
  </si>
  <si>
    <t>10000</t>
  </si>
  <si>
    <t>Chung,Moore P</t>
  </si>
  <si>
    <t>10001</t>
  </si>
  <si>
    <t>Gebremariam,Seyoum Y</t>
  </si>
  <si>
    <t>10010</t>
  </si>
  <si>
    <t>Phan,Chi</t>
  </si>
  <si>
    <t>10011</t>
  </si>
  <si>
    <t>Vaniman,Curtis L</t>
  </si>
  <si>
    <t>10012</t>
  </si>
  <si>
    <t>Lau,Peter</t>
  </si>
  <si>
    <t>10020</t>
  </si>
  <si>
    <t>Su,Bei</t>
  </si>
  <si>
    <t>10021</t>
  </si>
  <si>
    <t>Johnson,Richard</t>
  </si>
  <si>
    <t>10026</t>
  </si>
  <si>
    <t>Tseng,Alice</t>
  </si>
  <si>
    <t>10030</t>
  </si>
  <si>
    <t>Goodson,Austen</t>
  </si>
  <si>
    <t>10042</t>
  </si>
  <si>
    <t>Speidel,Michael K</t>
  </si>
  <si>
    <t>10043</t>
  </si>
  <si>
    <t>Victoria Ramon,Jose D</t>
  </si>
  <si>
    <t>10049</t>
  </si>
  <si>
    <t>Lin,Richard</t>
  </si>
  <si>
    <t>10050</t>
  </si>
  <si>
    <t>Marks,Alexander S</t>
  </si>
  <si>
    <t>10058</t>
  </si>
  <si>
    <t>Rojo,Jannine M</t>
  </si>
  <si>
    <t>10059</t>
  </si>
  <si>
    <t>Lopez,Maria C</t>
  </si>
  <si>
    <t>10068</t>
  </si>
  <si>
    <t>Bell,Michael E</t>
  </si>
  <si>
    <t>10069</t>
  </si>
  <si>
    <t>Cano,Richard</t>
  </si>
  <si>
    <t>10088</t>
  </si>
  <si>
    <t>Grubbs,Wesley S</t>
  </si>
  <si>
    <t>10089</t>
  </si>
  <si>
    <t>Gerber,David A</t>
  </si>
  <si>
    <t>10090</t>
  </si>
  <si>
    <t>McDonald,Bryan P</t>
  </si>
  <si>
    <t>10091</t>
  </si>
  <si>
    <t>Burke,Noah W</t>
  </si>
  <si>
    <t>10100</t>
  </si>
  <si>
    <t>De Jeronimo,Marco A</t>
  </si>
  <si>
    <t>10105</t>
  </si>
  <si>
    <t>Squires,Thomas J</t>
  </si>
  <si>
    <t>10106</t>
  </si>
  <si>
    <t>O'Connell,Daniel J</t>
  </si>
  <si>
    <t>10107</t>
  </si>
  <si>
    <t>Ahonen,Brandon A</t>
  </si>
  <si>
    <t>10108</t>
  </si>
  <si>
    <t>Orosco,Chad M</t>
  </si>
  <si>
    <t>10109</t>
  </si>
  <si>
    <t>Morales,Jonathan</t>
  </si>
  <si>
    <t>10110</t>
  </si>
  <si>
    <t>Douglass,Allen S</t>
  </si>
  <si>
    <t>10111</t>
  </si>
  <si>
    <t>Baldwin,Lawrence M</t>
  </si>
  <si>
    <t>10112</t>
  </si>
  <si>
    <t>Bills,Gregory T</t>
  </si>
  <si>
    <t>10113</t>
  </si>
  <si>
    <t>Cordero,Alejandro S</t>
  </si>
  <si>
    <t>10114</t>
  </si>
  <si>
    <t>Clinkenbeard,Dennis S</t>
  </si>
  <si>
    <t>10115</t>
  </si>
  <si>
    <t>Cornejo,John G</t>
  </si>
  <si>
    <t>10116</t>
  </si>
  <si>
    <t>Zarate,Maria C</t>
  </si>
  <si>
    <t>10117</t>
  </si>
  <si>
    <t>Wong,Chao Sheu</t>
  </si>
  <si>
    <t>10122</t>
  </si>
  <si>
    <t>Schreiner,Terrance M</t>
  </si>
  <si>
    <t>10123</t>
  </si>
  <si>
    <t>Benbow,Terral E</t>
  </si>
  <si>
    <t>10124</t>
  </si>
  <si>
    <t>Patricio,Nicolas D</t>
  </si>
  <si>
    <t>10143</t>
  </si>
  <si>
    <t>Angelo,Michael C</t>
  </si>
  <si>
    <t>10144</t>
  </si>
  <si>
    <t>Bainum,Michelle A</t>
  </si>
  <si>
    <t>10145</t>
  </si>
  <si>
    <t>Huang,Sary S</t>
  </si>
  <si>
    <t>10146</t>
  </si>
  <si>
    <t>King,Kandise Renee</t>
  </si>
  <si>
    <t>10149</t>
  </si>
  <si>
    <t>Thuer,Mark A</t>
  </si>
  <si>
    <t>10150</t>
  </si>
  <si>
    <t>Hao,Jennifer</t>
  </si>
  <si>
    <t>10156</t>
  </si>
  <si>
    <t>Medina,Monika N</t>
  </si>
  <si>
    <t>10157</t>
  </si>
  <si>
    <t>De Leonmedina,Omar H</t>
  </si>
  <si>
    <t>10165</t>
  </si>
  <si>
    <t>Davis,Justin W</t>
  </si>
  <si>
    <t>10166</t>
  </si>
  <si>
    <t>Santos,Stephen J</t>
  </si>
  <si>
    <t>10167</t>
  </si>
  <si>
    <t>Wingate,Jeffery W</t>
  </si>
  <si>
    <t>10173</t>
  </si>
  <si>
    <t>Johnson,Kevin</t>
  </si>
  <si>
    <t>10174</t>
  </si>
  <si>
    <t>Hightower,Adrian</t>
  </si>
  <si>
    <t>10180</t>
  </si>
  <si>
    <t>Thomas,Shad L</t>
  </si>
  <si>
    <t>10181</t>
  </si>
  <si>
    <t>Molayem,Jeremy M</t>
  </si>
  <si>
    <t>10182</t>
  </si>
  <si>
    <t>Gonzales,Blas S</t>
  </si>
  <si>
    <t>10183</t>
  </si>
  <si>
    <t>Bogan,Adam J</t>
  </si>
  <si>
    <t>10202</t>
  </si>
  <si>
    <t>Higgs,Brian</t>
  </si>
  <si>
    <t>10203</t>
  </si>
  <si>
    <t>Guzman,Justin A</t>
  </si>
  <si>
    <t>10204</t>
  </si>
  <si>
    <t>Mercer,Jeremy A</t>
  </si>
  <si>
    <t>10208</t>
  </si>
  <si>
    <t>Bachmann,Eric C</t>
  </si>
  <si>
    <t>10209</t>
  </si>
  <si>
    <t>Cervenka,Alan R</t>
  </si>
  <si>
    <t>10210</t>
  </si>
  <si>
    <t>Muniz,Alejandro R</t>
  </si>
  <si>
    <t>10218</t>
  </si>
  <si>
    <t>Fan,Katherine S</t>
  </si>
  <si>
    <t>10239</t>
  </si>
  <si>
    <t>Chau,Cathy</t>
  </si>
  <si>
    <t>10240</t>
  </si>
  <si>
    <t>Coffelt,Sherita K</t>
  </si>
  <si>
    <t>10241</t>
  </si>
  <si>
    <t>DeMel,Joseph D</t>
  </si>
  <si>
    <t>10253</t>
  </si>
  <si>
    <t>Ghabour,Miriam W</t>
  </si>
  <si>
    <t>10254</t>
  </si>
  <si>
    <t>Jenkins,Aaron</t>
  </si>
  <si>
    <t>10255</t>
  </si>
  <si>
    <t>Napoli,Thomas E</t>
  </si>
  <si>
    <t>10258</t>
  </si>
  <si>
    <t>Padilla,Michael R</t>
  </si>
  <si>
    <t>10263</t>
  </si>
  <si>
    <t>Miranda,Marc H</t>
  </si>
  <si>
    <t>10265</t>
  </si>
  <si>
    <t>Sims,Susan H</t>
  </si>
  <si>
    <t>10266</t>
  </si>
  <si>
    <t>Takeguchi,Maria J</t>
  </si>
  <si>
    <t>10279</t>
  </si>
  <si>
    <t>Weiss,Christopher G</t>
  </si>
  <si>
    <t>10280</t>
  </si>
  <si>
    <t>Geissler,James A</t>
  </si>
  <si>
    <t>10286</t>
  </si>
  <si>
    <t>Cheng,Pilien</t>
  </si>
  <si>
    <t>10287</t>
  </si>
  <si>
    <t>Romero,Paul E</t>
  </si>
  <si>
    <t>10288</t>
  </si>
  <si>
    <t>Kolodji,Richard L</t>
  </si>
  <si>
    <t>10298</t>
  </si>
  <si>
    <t>Wilson,Michael J</t>
  </si>
  <si>
    <t>10299</t>
  </si>
  <si>
    <t>Rodriguez,Frank S</t>
  </si>
  <si>
    <t>10307</t>
  </si>
  <si>
    <t>Damian,Jaime</t>
  </si>
  <si>
    <t>10308</t>
  </si>
  <si>
    <t>O'Dwyer,Monique M</t>
  </si>
  <si>
    <t>10309</t>
  </si>
  <si>
    <t>Yniguez,Gerardo</t>
  </si>
  <si>
    <t>10317</t>
  </si>
  <si>
    <t>Holcomb,Howie J</t>
  </si>
  <si>
    <t>10320</t>
  </si>
  <si>
    <t>Bradshaw,Vikki D</t>
  </si>
  <si>
    <t>10321</t>
  </si>
  <si>
    <t>Clemens,Keegan J</t>
  </si>
  <si>
    <t>10331</t>
  </si>
  <si>
    <t>Donovan,Karen L</t>
  </si>
  <si>
    <t>10343</t>
  </si>
  <si>
    <t>Howard,Ethan A</t>
  </si>
  <si>
    <t>10344</t>
  </si>
  <si>
    <t>Rosu,Cezar F</t>
  </si>
  <si>
    <t>10345</t>
  </si>
  <si>
    <t>Sarmiento,Sheldon M</t>
  </si>
  <si>
    <t>10346</t>
  </si>
  <si>
    <t>Tang,Melissa M</t>
  </si>
  <si>
    <t>10355</t>
  </si>
  <si>
    <t>Ravelo,Mayra</t>
  </si>
  <si>
    <t>10362</t>
  </si>
  <si>
    <t>Quilizapa,Patricia J</t>
  </si>
  <si>
    <t>10365</t>
  </si>
  <si>
    <t>Solaiza,Steven M</t>
  </si>
  <si>
    <t>10399</t>
  </si>
  <si>
    <t>Kha,Irene D</t>
  </si>
  <si>
    <t>10400</t>
  </si>
  <si>
    <t>Wilson,Kimberly</t>
  </si>
  <si>
    <t>10411</t>
  </si>
  <si>
    <t>Hu,Sharon S</t>
  </si>
  <si>
    <t>10412</t>
  </si>
  <si>
    <t>Galvez,Victor</t>
  </si>
  <si>
    <t>10413</t>
  </si>
  <si>
    <t>Romero,Sonya C</t>
  </si>
  <si>
    <t>10415</t>
  </si>
  <si>
    <t>Tran,Tedman</t>
  </si>
  <si>
    <t>10416</t>
  </si>
  <si>
    <t>Patel,Ankit N</t>
  </si>
  <si>
    <t>10418</t>
  </si>
  <si>
    <t>Ocampo,Roman G</t>
  </si>
  <si>
    <t>10419</t>
  </si>
  <si>
    <t>Kelly,David W</t>
  </si>
  <si>
    <t>10420</t>
  </si>
  <si>
    <t>Kim,Alex C</t>
  </si>
  <si>
    <t>10436</t>
  </si>
  <si>
    <t>McCoy Snider,Tina</t>
  </si>
  <si>
    <t>10437</t>
  </si>
  <si>
    <t>Schiro,Christina M</t>
  </si>
  <si>
    <t>10438</t>
  </si>
  <si>
    <t>Hoffman,Cory L</t>
  </si>
  <si>
    <t>10447</t>
  </si>
  <si>
    <t>Gonzalez,Annette M</t>
  </si>
  <si>
    <t>10454</t>
  </si>
  <si>
    <t>Carrillo,Carlos A</t>
  </si>
  <si>
    <t>10455</t>
  </si>
  <si>
    <t>McCarthy,Jennifer R</t>
  </si>
  <si>
    <t>10456</t>
  </si>
  <si>
    <t>Shirkhani,Sepideh</t>
  </si>
  <si>
    <t>10457</t>
  </si>
  <si>
    <t>White,Tiffany R</t>
  </si>
  <si>
    <t>10458</t>
  </si>
  <si>
    <t>Jimenez,Danny A</t>
  </si>
  <si>
    <t>10459</t>
  </si>
  <si>
    <t>Palacios,Ronald N</t>
  </si>
  <si>
    <t>10465</t>
  </si>
  <si>
    <t>Delgado,Luigi A</t>
  </si>
  <si>
    <t>10466</t>
  </si>
  <si>
    <t>Trigueros,Francisco E</t>
  </si>
  <si>
    <t>10467</t>
  </si>
  <si>
    <t>Kim,Thomas D</t>
  </si>
  <si>
    <t>10468</t>
  </si>
  <si>
    <t>Lee,Jong M</t>
  </si>
  <si>
    <t>30250</t>
  </si>
  <si>
    <t>Rutzen,Dean L</t>
  </si>
  <si>
    <t>32084</t>
  </si>
  <si>
    <t>Reyes,Antonio M</t>
  </si>
  <si>
    <t>33361</t>
  </si>
  <si>
    <t>Bish,Ryan L</t>
  </si>
  <si>
    <t>33903</t>
  </si>
  <si>
    <t>Robles,Joseph</t>
  </si>
  <si>
    <t>34458</t>
  </si>
  <si>
    <t>Janer,Jonathan R</t>
  </si>
  <si>
    <t>34459</t>
  </si>
  <si>
    <t>Hernandez,Eduardo</t>
  </si>
  <si>
    <t>34491</t>
  </si>
  <si>
    <t>Chen,Jim S</t>
  </si>
  <si>
    <t>34517</t>
  </si>
  <si>
    <t>Preston,Jamie R</t>
  </si>
  <si>
    <t>34562</t>
  </si>
  <si>
    <t>Garcia,Eloy H</t>
  </si>
  <si>
    <t>34590</t>
  </si>
  <si>
    <t>Santos,Roni I</t>
  </si>
  <si>
    <t>34699</t>
  </si>
  <si>
    <t>Kha Skinner,Sharon D</t>
  </si>
  <si>
    <t>34733</t>
  </si>
  <si>
    <t>Soper III,Harold S</t>
  </si>
  <si>
    <t>34757</t>
  </si>
  <si>
    <t>Avila,Joseph</t>
  </si>
  <si>
    <t>34816</t>
  </si>
  <si>
    <t>Gutierrez,Robert C</t>
  </si>
  <si>
    <t>34831</t>
  </si>
  <si>
    <t>Nshanyan,Grigor</t>
  </si>
  <si>
    <t>34847</t>
  </si>
  <si>
    <t>Warfel,Nancy M</t>
  </si>
  <si>
    <t>34876</t>
  </si>
  <si>
    <t>Correa,Jeannette D</t>
  </si>
  <si>
    <t>34917</t>
  </si>
  <si>
    <t>Zhang,Feng</t>
  </si>
  <si>
    <t>34928</t>
  </si>
  <si>
    <t>Robitaille,Arthur W</t>
  </si>
  <si>
    <t>Proposed</t>
  </si>
  <si>
    <t>Proposed + 1</t>
  </si>
  <si>
    <t>As of 10-28-15</t>
  </si>
  <si>
    <t>Blue Shield</t>
  </si>
  <si>
    <t>Kaiser</t>
  </si>
  <si>
    <t>PersCare</t>
  </si>
  <si>
    <t>PersChoice</t>
  </si>
  <si>
    <t>Opt out</t>
  </si>
  <si>
    <t>Other</t>
  </si>
  <si>
    <t>2016/Plan</t>
  </si>
  <si>
    <t>ASLA</t>
  </si>
  <si>
    <t>Anthem Select - LA</t>
  </si>
  <si>
    <t>ATLA</t>
  </si>
  <si>
    <t>Anthem Traditional - LA</t>
  </si>
  <si>
    <t>ATOC</t>
  </si>
  <si>
    <t>Anthem Traditional - Other So CA</t>
  </si>
  <si>
    <t>BNETLA</t>
  </si>
  <si>
    <t>Blue Shield NetValue Other So CA</t>
  </si>
  <si>
    <t>BNETOC</t>
  </si>
  <si>
    <t>Blue Shield NetValue LA</t>
  </si>
  <si>
    <t>BSHMO</t>
  </si>
  <si>
    <t>Blue Shield HMO Sacramento Region</t>
  </si>
  <si>
    <t>BSHMO1</t>
  </si>
  <si>
    <t>Blue Shield HMO LA Region </t>
  </si>
  <si>
    <t>BSHMO2</t>
  </si>
  <si>
    <t>Blue Shield HMO Southern California Region </t>
  </si>
  <si>
    <t>BSHMO4</t>
  </si>
  <si>
    <t>Blue Shield HMO?</t>
  </si>
  <si>
    <t>HCLA</t>
  </si>
  <si>
    <t>Health Net Smart Care - LA</t>
  </si>
  <si>
    <t>KA1254</t>
  </si>
  <si>
    <t>Kaiser Sacramento</t>
  </si>
  <si>
    <t>KAI</t>
  </si>
  <si>
    <t>Kaiser HMO Sacramento Region</t>
  </si>
  <si>
    <t>KAI 1</t>
  </si>
  <si>
    <t>Kaiser HMO LA Region </t>
  </si>
  <si>
    <t>KAI 2</t>
  </si>
  <si>
    <t>Kaiser HMO Southern California Region  </t>
  </si>
  <si>
    <t>KAI 4</t>
  </si>
  <si>
    <t>Kaiser HMO?</t>
  </si>
  <si>
    <t>PC 1</t>
  </si>
  <si>
    <t>Pers Care- LA</t>
  </si>
  <si>
    <t>PC 2</t>
  </si>
  <si>
    <t>Pers Care - Other So CA</t>
  </si>
  <si>
    <t>PC OOS</t>
  </si>
  <si>
    <t>PERS Care - Out of State</t>
  </si>
  <si>
    <t>PC1251</t>
  </si>
  <si>
    <t>PERS Care (Pre Tax deduction) LA Region </t>
  </si>
  <si>
    <t>PC1252</t>
  </si>
  <si>
    <t>PERS Care (Pre Tax deduction) Southern California Region </t>
  </si>
  <si>
    <t>PCH 1</t>
  </si>
  <si>
    <t>PERS Choice Out of State Region </t>
  </si>
  <si>
    <t>PCH 2</t>
  </si>
  <si>
    <t>PERS Choice LA Region </t>
  </si>
  <si>
    <t>PCH 4</t>
  </si>
  <si>
    <t>Pers Choice - Sacramento</t>
  </si>
  <si>
    <t>PCH OS</t>
  </si>
  <si>
    <t>Pers Choice-Out of State</t>
  </si>
  <si>
    <t>PCH1UR</t>
  </si>
  <si>
    <t>Pers Choice - LA - Unrep Contract</t>
  </si>
  <si>
    <t>PCR1UR</t>
  </si>
  <si>
    <t>Pers Care - LA - Unrep Contract</t>
  </si>
  <si>
    <t>PH1251</t>
  </si>
  <si>
    <t>Pers Choice PreTax - Out of State - Unrep</t>
  </si>
  <si>
    <t>PH125O</t>
  </si>
  <si>
    <t>PS1251</t>
  </si>
  <si>
    <t>Pers Select PreTax LA - Unrep</t>
  </si>
  <si>
    <t>UHBAY</t>
  </si>
  <si>
    <t>United Health Care - Bay Area</t>
  </si>
  <si>
    <t>UHLA</t>
  </si>
  <si>
    <t>UHOC</t>
  </si>
  <si>
    <t>United Health Care - Other So CA</t>
  </si>
  <si>
    <t>UHSAC</t>
  </si>
  <si>
    <t>United Health Care -Sacramento</t>
  </si>
  <si>
    <t>Current</t>
  </si>
  <si>
    <t>Reg</t>
  </si>
  <si>
    <t>Temp-Reg</t>
  </si>
  <si>
    <t>Temp-Rate</t>
  </si>
  <si>
    <t>Reg-Rate</t>
  </si>
  <si>
    <t>Portion - Prop</t>
  </si>
  <si>
    <t>Portion - Prop + 1</t>
  </si>
  <si>
    <t>Increase est O&amp;M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</si>
</sst>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000_);_(* \(#,##0.000000\);_(* &quot;-&quot;??_);_(@_)"/>
    <numFmt numFmtId="167" formatCode="0.000%"/>
    <numFmt numFmtId="168" formatCode="#,##0;\(#,##0\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charset val="238"/>
    </font>
    <font>
      <sz val="10"/>
      <color indexed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sz val="9"/>
      <color indexed="81"/>
      <name val="Tahoma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sz val="10"/>
      <color theme="5"/>
      <name val="Arial"/>
      <family val="2"/>
    </font>
    <font>
      <sz val="10"/>
      <color theme="7" tint="-0.249977111117893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43" fontId="0" fillId="0" borderId="0" xfId="1" applyFont="1"/>
    <xf numFmtId="0" fontId="18" fillId="0" borderId="0" xfId="44" applyFont="1" applyFill="1" applyBorder="1" applyAlignment="1">
      <alignment wrapText="1"/>
    </xf>
    <xf numFmtId="164" fontId="0" fillId="0" borderId="0" xfId="43" applyNumberFormat="1" applyFont="1"/>
    <xf numFmtId="43" fontId="0" fillId="0" borderId="0" xfId="1" applyFont="1" applyAlignment="1">
      <alignment horizontal="center"/>
    </xf>
    <xf numFmtId="43" fontId="0" fillId="0" borderId="0" xfId="1" applyFont="1" applyAlignment="1"/>
    <xf numFmtId="165" fontId="0" fillId="0" borderId="0" xfId="1" applyNumberFormat="1" applyFont="1"/>
    <xf numFmtId="165" fontId="0" fillId="0" borderId="10" xfId="1" applyNumberFormat="1" applyFont="1" applyBorder="1"/>
    <xf numFmtId="0" fontId="18" fillId="33" borderId="0" xfId="44" applyFont="1" applyFill="1" applyBorder="1" applyAlignment="1">
      <alignment wrapText="1"/>
    </xf>
    <xf numFmtId="43" fontId="0" fillId="33" borderId="0" xfId="1" applyFont="1" applyFill="1"/>
    <xf numFmtId="164" fontId="0" fillId="33" borderId="0" xfId="43" applyNumberFormat="1" applyFont="1" applyFill="1"/>
    <xf numFmtId="165" fontId="22" fillId="0" borderId="0" xfId="45" applyNumberFormat="1" applyFont="1"/>
    <xf numFmtId="166" fontId="0" fillId="0" borderId="0" xfId="1" applyNumberFormat="1" applyFont="1"/>
    <xf numFmtId="164" fontId="0" fillId="0" borderId="0" xfId="0" applyNumberFormat="1"/>
    <xf numFmtId="165" fontId="0" fillId="0" borderId="0" xfId="1" applyNumberFormat="1" applyFont="1" applyBorder="1"/>
    <xf numFmtId="165" fontId="22" fillId="0" borderId="0" xfId="1" applyNumberFormat="1" applyFont="1"/>
    <xf numFmtId="10" fontId="0" fillId="0" borderId="0" xfId="43" applyNumberFormat="1" applyFont="1"/>
    <xf numFmtId="165" fontId="0" fillId="0" borderId="0" xfId="1" applyNumberFormat="1" applyFont="1"/>
    <xf numFmtId="43" fontId="0" fillId="0" borderId="0" xfId="1" applyFont="1"/>
    <xf numFmtId="0" fontId="0" fillId="0" borderId="0" xfId="0"/>
    <xf numFmtId="43" fontId="0" fillId="0" borderId="0" xfId="1" applyFont="1"/>
    <xf numFmtId="165" fontId="0" fillId="0" borderId="0" xfId="1" applyNumberFormat="1" applyFont="1"/>
    <xf numFmtId="10" fontId="0" fillId="0" borderId="0" xfId="0" applyNumberFormat="1"/>
    <xf numFmtId="43" fontId="0" fillId="0" borderId="0" xfId="0" applyNumberFormat="1"/>
    <xf numFmtId="165" fontId="0" fillId="33" borderId="0" xfId="1" applyNumberFormat="1" applyFont="1" applyFill="1"/>
    <xf numFmtId="165" fontId="0" fillId="0" borderId="0" xfId="0" applyNumberFormat="1"/>
    <xf numFmtId="4" fontId="0" fillId="0" borderId="0" xfId="0" applyNumberFormat="1"/>
    <xf numFmtId="14" fontId="25" fillId="0" borderId="0" xfId="0" applyNumberFormat="1" applyFont="1" applyAlignment="1">
      <alignment horizontal="center"/>
    </xf>
    <xf numFmtId="167" fontId="0" fillId="0" borderId="0" xfId="43" applyNumberFormat="1" applyFont="1"/>
    <xf numFmtId="165" fontId="0" fillId="0" borderId="0" xfId="1" applyNumberFormat="1" applyFont="1" applyFill="1"/>
    <xf numFmtId="0" fontId="0" fillId="0" borderId="0" xfId="0" applyFill="1"/>
    <xf numFmtId="0" fontId="18" fillId="0" borderId="0" xfId="44" applyFont="1" applyFill="1" applyBorder="1" applyAlignment="1">
      <alignment horizontal="center"/>
    </xf>
    <xf numFmtId="43" fontId="0" fillId="0" borderId="10" xfId="1" applyFont="1" applyBorder="1"/>
    <xf numFmtId="165" fontId="18" fillId="33" borderId="0" xfId="1" applyNumberFormat="1" applyFont="1" applyFill="1" applyBorder="1" applyAlignment="1">
      <alignment wrapText="1"/>
    </xf>
    <xf numFmtId="165" fontId="18" fillId="0" borderId="0" xfId="1" applyNumberFormat="1" applyFont="1" applyFill="1" applyBorder="1" applyAlignment="1">
      <alignment wrapText="1"/>
    </xf>
    <xf numFmtId="3" fontId="0" fillId="0" borderId="0" xfId="0" applyNumberFormat="1"/>
    <xf numFmtId="165" fontId="0" fillId="0" borderId="0" xfId="1" applyNumberFormat="1" applyFont="1" applyAlignment="1">
      <alignment horizontal="center"/>
    </xf>
    <xf numFmtId="43" fontId="0" fillId="34" borderId="0" xfId="1" applyFont="1" applyFill="1" applyAlignment="1">
      <alignment horizontal="center"/>
    </xf>
    <xf numFmtId="0" fontId="25" fillId="0" borderId="0" xfId="0" applyFont="1" applyAlignment="1">
      <alignment horizontal="center"/>
    </xf>
    <xf numFmtId="43" fontId="25" fillId="0" borderId="0" xfId="1" applyFont="1" applyAlignment="1">
      <alignment horizontal="center"/>
    </xf>
    <xf numFmtId="0" fontId="26" fillId="35" borderId="0" xfId="56" applyFont="1" applyFill="1" applyBorder="1" applyAlignment="1">
      <alignment horizontal="center"/>
    </xf>
    <xf numFmtId="0" fontId="0" fillId="0" borderId="0" xfId="0" applyBorder="1"/>
    <xf numFmtId="0" fontId="26" fillId="0" borderId="0" xfId="56" applyFont="1" applyFill="1" applyBorder="1" applyAlignment="1">
      <alignment wrapText="1"/>
    </xf>
    <xf numFmtId="168" fontId="26" fillId="0" borderId="0" xfId="56" applyNumberFormat="1" applyFont="1" applyFill="1" applyBorder="1" applyAlignment="1">
      <alignment horizontal="right" wrapText="1"/>
    </xf>
    <xf numFmtId="165" fontId="26" fillId="0" borderId="0" xfId="1" applyNumberFormat="1" applyFont="1" applyFill="1" applyBorder="1" applyAlignment="1">
      <alignment wrapText="1"/>
    </xf>
    <xf numFmtId="3" fontId="0" fillId="0" borderId="0" xfId="0" applyNumberFormat="1" applyFill="1"/>
    <xf numFmtId="14" fontId="25" fillId="0" borderId="0" xfId="0" applyNumberFormat="1" applyFont="1" applyFill="1" applyAlignment="1">
      <alignment horizontal="center"/>
    </xf>
    <xf numFmtId="0" fontId="0" fillId="0" borderId="11" xfId="0" applyFill="1" applyBorder="1"/>
    <xf numFmtId="43" fontId="0" fillId="0" borderId="0" xfId="1" applyFont="1" applyFill="1"/>
    <xf numFmtId="43" fontId="0" fillId="0" borderId="0" xfId="1" applyFont="1" applyFill="1" applyAlignment="1">
      <alignment horizontal="center"/>
    </xf>
    <xf numFmtId="0" fontId="24" fillId="0" borderId="0" xfId="50"/>
    <xf numFmtId="0" fontId="24" fillId="0" borderId="0" xfId="50" applyAlignment="1">
      <alignment horizontal="left"/>
    </xf>
    <xf numFmtId="0" fontId="24" fillId="0" borderId="0" xfId="50" applyNumberFormat="1"/>
    <xf numFmtId="0" fontId="28" fillId="0" borderId="0" xfId="50" applyFont="1" applyFill="1" applyProtection="1">
      <protection locked="0"/>
    </xf>
    <xf numFmtId="0" fontId="24" fillId="34" borderId="0" xfId="50" applyFill="1" applyAlignment="1">
      <alignment horizontal="left"/>
    </xf>
    <xf numFmtId="0" fontId="24" fillId="34" borderId="0" xfId="50" applyNumberFormat="1" applyFill="1"/>
    <xf numFmtId="0" fontId="31" fillId="0" borderId="0" xfId="50" applyFont="1" applyFill="1" applyProtection="1">
      <protection locked="0"/>
    </xf>
    <xf numFmtId="0" fontId="31" fillId="0" borderId="0" xfId="50" applyFont="1" applyFill="1"/>
    <xf numFmtId="0" fontId="24" fillId="0" borderId="0" xfId="50" applyFill="1" applyProtection="1">
      <protection locked="0"/>
    </xf>
    <xf numFmtId="0" fontId="32" fillId="0" borderId="0" xfId="50" applyFont="1" applyFill="1" applyProtection="1">
      <protection locked="0"/>
    </xf>
    <xf numFmtId="0" fontId="32" fillId="0" borderId="0" xfId="50" applyFont="1" applyFill="1"/>
    <xf numFmtId="0" fontId="30" fillId="0" borderId="0" xfId="50" applyFont="1" applyFill="1" applyProtection="1">
      <protection locked="0"/>
    </xf>
    <xf numFmtId="0" fontId="30" fillId="0" borderId="0" xfId="50" applyFont="1" applyFill="1"/>
    <xf numFmtId="0" fontId="29" fillId="0" borderId="0" xfId="50" applyFont="1" applyFill="1"/>
    <xf numFmtId="0" fontId="29" fillId="0" borderId="0" xfId="50" applyFont="1" applyFill="1" applyProtection="1">
      <protection locked="0"/>
    </xf>
    <xf numFmtId="0" fontId="33" fillId="0" borderId="0" xfId="50" applyFont="1" applyFill="1" applyProtection="1">
      <protection locked="0"/>
    </xf>
    <xf numFmtId="0" fontId="26" fillId="36" borderId="0" xfId="56" applyFont="1" applyFill="1" applyBorder="1" applyAlignment="1">
      <alignment wrapText="1"/>
    </xf>
    <xf numFmtId="0" fontId="0" fillId="0" borderId="0" xfId="0" applyAlignment="1">
      <alignment horizontal="center"/>
    </xf>
  </cellXfs>
  <cellStyles count="6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5"/>
    <cellStyle name="Comma 2 2" xfId="51"/>
    <cellStyle name="Comma 2 3" xfId="54"/>
    <cellStyle name="Comma 2 4" xfId="55"/>
    <cellStyle name="Comma 2 5" xfId="57"/>
    <cellStyle name="Currency 2" xfId="58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6"/>
    <cellStyle name="Normal 2 2" xfId="50"/>
    <cellStyle name="Normal 2 3" xfId="53"/>
    <cellStyle name="Normal 2 4" xfId="49"/>
    <cellStyle name="Normal 3" xfId="47"/>
    <cellStyle name="Normal 3 2" xfId="59"/>
    <cellStyle name="Normal 4" xfId="48"/>
    <cellStyle name="Normal_Sheet2" xfId="56"/>
    <cellStyle name="Normal_Sorted" xfId="44"/>
    <cellStyle name="Note" xfId="16" builtinId="10" customBuiltin="1"/>
    <cellStyle name="Output" xfId="11" builtinId="21" customBuiltin="1"/>
    <cellStyle name="Percent" xfId="43" builtinId="5"/>
    <cellStyle name="Percent 2" xfId="52"/>
    <cellStyle name="Percent 2 2" xfId="60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E97"/>
  <sheetViews>
    <sheetView tabSelected="1" zoomScale="75" zoomScaleNormal="7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20" sqref="B20"/>
    </sheetView>
  </sheetViews>
  <sheetFormatPr defaultRowHeight="15" x14ac:dyDescent="0.25"/>
  <cols>
    <col min="1" max="1" width="7.85546875" style="19" customWidth="1"/>
    <col min="2" max="2" width="8.5703125" bestFit="1" customWidth="1"/>
    <col min="4" max="4" width="28.5703125" customWidth="1"/>
    <col min="5" max="6" width="28.5703125" style="19" customWidth="1"/>
    <col min="7" max="8" width="22.28515625" style="19" customWidth="1"/>
    <col min="9" max="9" width="22.28515625" style="19" bestFit="1" customWidth="1"/>
    <col min="10" max="10" width="19.28515625" style="19" bestFit="1" customWidth="1"/>
    <col min="11" max="11" width="19.140625" style="19" customWidth="1"/>
    <col min="12" max="12" width="16.85546875" style="19" customWidth="1"/>
    <col min="13" max="13" width="16.85546875" style="19" bestFit="1" customWidth="1"/>
    <col min="14" max="15" width="16.85546875" style="19" customWidth="1"/>
    <col min="16" max="16" width="16.85546875" style="1" customWidth="1"/>
    <col min="17" max="17" width="16.85546875" style="20" customWidth="1"/>
    <col min="18" max="18" width="15.85546875" style="20" bestFit="1" customWidth="1"/>
    <col min="19" max="19" width="20.42578125" style="1" customWidth="1"/>
    <col min="20" max="21" width="16.85546875" style="20" bestFit="1" customWidth="1"/>
    <col min="22" max="22" width="16.85546875" style="1" bestFit="1" customWidth="1"/>
    <col min="23" max="23" width="16.85546875" style="20" customWidth="1"/>
    <col min="24" max="26" width="20.42578125" style="1" bestFit="1" customWidth="1"/>
    <col min="27" max="27" width="19" style="1" bestFit="1" customWidth="1"/>
    <col min="28" max="28" width="19" style="1" customWidth="1"/>
    <col min="29" max="29" width="9.140625" style="1"/>
    <col min="30" max="30" width="13.28515625" style="1" bestFit="1" customWidth="1"/>
    <col min="31" max="31" width="11" style="1" bestFit="1" customWidth="1"/>
  </cols>
  <sheetData>
    <row r="1" spans="1:29" x14ac:dyDescent="0.25">
      <c r="M1" s="20"/>
    </row>
    <row r="2" spans="1:29" x14ac:dyDescent="0.25">
      <c r="E2" s="37" t="s">
        <v>75</v>
      </c>
      <c r="F2" s="37" t="s">
        <v>74</v>
      </c>
      <c r="G2" s="4" t="s">
        <v>75</v>
      </c>
      <c r="H2" s="4" t="s">
        <v>74</v>
      </c>
      <c r="I2" s="4" t="s">
        <v>75</v>
      </c>
      <c r="J2" s="4" t="s">
        <v>74</v>
      </c>
      <c r="K2" s="4" t="s">
        <v>75</v>
      </c>
      <c r="L2" s="20" t="s">
        <v>47</v>
      </c>
      <c r="M2" s="4" t="s">
        <v>39</v>
      </c>
      <c r="N2" s="4" t="s">
        <v>74</v>
      </c>
      <c r="O2" s="4" t="s">
        <v>35</v>
      </c>
      <c r="P2" s="1" t="s">
        <v>35</v>
      </c>
      <c r="Q2" s="20" t="s">
        <v>47</v>
      </c>
      <c r="R2" s="20" t="s">
        <v>47</v>
      </c>
      <c r="S2" s="1" t="s">
        <v>47</v>
      </c>
      <c r="T2" s="20" t="s">
        <v>39</v>
      </c>
      <c r="U2" s="20" t="s">
        <v>39</v>
      </c>
      <c r="V2" s="1" t="s">
        <v>39</v>
      </c>
      <c r="W2" s="20" t="s">
        <v>35</v>
      </c>
      <c r="X2" s="1" t="s">
        <v>47</v>
      </c>
      <c r="Y2" s="1" t="s">
        <v>39</v>
      </c>
      <c r="Z2" s="1" t="s">
        <v>39</v>
      </c>
      <c r="AA2" s="1" t="s">
        <v>48</v>
      </c>
      <c r="AB2" s="1" t="s">
        <v>36</v>
      </c>
      <c r="AC2" s="1" t="s">
        <v>36</v>
      </c>
    </row>
    <row r="3" spans="1:29" x14ac:dyDescent="0.25">
      <c r="E3" s="4" t="s">
        <v>113</v>
      </c>
      <c r="F3" s="4" t="s">
        <v>112</v>
      </c>
      <c r="G3" s="4" t="s">
        <v>85</v>
      </c>
      <c r="H3" s="4" t="s">
        <v>86</v>
      </c>
      <c r="I3" s="4" t="s">
        <v>76</v>
      </c>
      <c r="J3" s="4" t="s">
        <v>59</v>
      </c>
      <c r="K3" s="4" t="s">
        <v>59</v>
      </c>
      <c r="L3" s="4" t="s">
        <v>76</v>
      </c>
      <c r="M3" s="4" t="s">
        <v>99</v>
      </c>
      <c r="N3" s="4" t="s">
        <v>62</v>
      </c>
      <c r="O3" s="4" t="s">
        <v>53</v>
      </c>
      <c r="P3" s="4" t="s">
        <v>40</v>
      </c>
      <c r="Q3" s="4" t="s">
        <v>62</v>
      </c>
      <c r="R3" s="4" t="s">
        <v>53</v>
      </c>
      <c r="S3" s="4" t="s">
        <v>40</v>
      </c>
      <c r="T3" s="4" t="s">
        <v>73</v>
      </c>
      <c r="U3" s="4" t="s">
        <v>60</v>
      </c>
      <c r="V3" s="4" t="s">
        <v>54</v>
      </c>
      <c r="W3" s="4" t="s">
        <v>29</v>
      </c>
      <c r="X3" s="4" t="s">
        <v>29</v>
      </c>
      <c r="Y3" s="4" t="s">
        <v>27</v>
      </c>
      <c r="Z3" s="4" t="s">
        <v>28</v>
      </c>
      <c r="AA3" s="1" t="s">
        <v>49</v>
      </c>
      <c r="AB3" s="1" t="s">
        <v>38</v>
      </c>
      <c r="AC3" s="1" t="s">
        <v>37</v>
      </c>
    </row>
    <row r="4" spans="1:29" ht="12.95" customHeight="1" x14ac:dyDescent="0.25">
      <c r="A4" s="19" t="s">
        <v>125</v>
      </c>
      <c r="B4" s="19" t="s">
        <v>124</v>
      </c>
      <c r="C4" s="31" t="s">
        <v>0</v>
      </c>
      <c r="D4" s="31" t="s">
        <v>13</v>
      </c>
      <c r="E4" s="4" t="s">
        <v>26</v>
      </c>
      <c r="F4" s="4" t="s">
        <v>26</v>
      </c>
      <c r="G4" s="4" t="s">
        <v>26</v>
      </c>
      <c r="H4" s="4" t="s">
        <v>26</v>
      </c>
      <c r="I4" s="4" t="s">
        <v>26</v>
      </c>
      <c r="J4" s="4" t="s">
        <v>26</v>
      </c>
      <c r="K4" s="4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  <c r="Q4" s="4" t="s">
        <v>26</v>
      </c>
      <c r="R4" s="4" t="s">
        <v>26</v>
      </c>
      <c r="S4" s="4" t="s">
        <v>26</v>
      </c>
      <c r="T4" s="4" t="s">
        <v>26</v>
      </c>
      <c r="U4" s="4" t="s">
        <v>26</v>
      </c>
      <c r="V4" s="4" t="s">
        <v>26</v>
      </c>
      <c r="W4" s="4" t="s">
        <v>26</v>
      </c>
      <c r="X4" s="4" t="s">
        <v>26</v>
      </c>
      <c r="Y4" s="4" t="s">
        <v>26</v>
      </c>
      <c r="Z4" s="4" t="s">
        <v>26</v>
      </c>
    </row>
    <row r="5" spans="1:29" ht="12.95" customHeight="1" x14ac:dyDescent="0.25">
      <c r="C5" s="4"/>
      <c r="D5" s="5" t="s">
        <v>30</v>
      </c>
      <c r="E5" s="5"/>
      <c r="F5" s="5"/>
      <c r="G5" s="5"/>
      <c r="H5" s="5"/>
      <c r="I5" s="5"/>
      <c r="J5" s="5"/>
      <c r="K5" s="5"/>
      <c r="L5" s="36"/>
      <c r="M5" s="4"/>
      <c r="N5" s="5"/>
      <c r="O5" s="4"/>
      <c r="P5" s="4"/>
      <c r="Q5" s="4">
        <v>189800</v>
      </c>
      <c r="R5" s="4">
        <v>203400</v>
      </c>
      <c r="S5" s="4">
        <v>387200</v>
      </c>
      <c r="T5" s="4"/>
      <c r="U5" s="4"/>
      <c r="V5" s="4"/>
      <c r="W5" s="4"/>
      <c r="X5" s="4">
        <v>807500</v>
      </c>
      <c r="Y5" s="4"/>
      <c r="Z5" s="4"/>
    </row>
    <row r="6" spans="1:29" ht="12.95" customHeight="1" x14ac:dyDescent="0.25">
      <c r="C6" s="4"/>
      <c r="D6" s="5" t="s">
        <v>31</v>
      </c>
      <c r="E6" s="5"/>
      <c r="F6" s="5"/>
      <c r="G6" s="5"/>
      <c r="H6" s="5"/>
      <c r="I6" s="5"/>
      <c r="J6" s="5"/>
      <c r="K6" s="5"/>
      <c r="L6" s="36"/>
      <c r="M6" s="4"/>
      <c r="N6" s="5"/>
      <c r="O6" s="4"/>
      <c r="P6" s="4"/>
      <c r="Q6" s="4">
        <v>105400</v>
      </c>
      <c r="R6" s="4">
        <v>104900</v>
      </c>
      <c r="S6" s="4">
        <v>314200</v>
      </c>
      <c r="T6" s="49"/>
      <c r="U6" s="4"/>
      <c r="V6" s="4"/>
      <c r="W6" s="4"/>
      <c r="X6" s="4">
        <v>841700</v>
      </c>
      <c r="Y6" s="4"/>
      <c r="Z6" s="4"/>
    </row>
    <row r="7" spans="1:29" ht="12.95" customHeight="1" x14ac:dyDescent="0.25">
      <c r="A7" s="16">
        <f t="shared" ref="A7:B11" si="0">ROUND((E7/E$30),4)</f>
        <v>1.52E-2</v>
      </c>
      <c r="B7" s="16">
        <f t="shared" si="0"/>
        <v>1.52E-2</v>
      </c>
      <c r="C7" s="2" t="s">
        <v>5</v>
      </c>
      <c r="D7" s="2" t="s">
        <v>14</v>
      </c>
      <c r="E7" s="29">
        <f>ROUND(((((E28)+(E69-E71))+E19)*0.0145),-2)</f>
        <v>3035800</v>
      </c>
      <c r="F7" s="29">
        <f>ROUND(((((F28)+(F69-F71))+F19)*0.0145),-2)</f>
        <v>2990700</v>
      </c>
      <c r="G7" s="29">
        <f>ROUND(((((G28)+(G69-G71))+G19)*0.0145),-2)</f>
        <v>3191000</v>
      </c>
      <c r="H7" s="29">
        <f>ROUND(((((H28)+(H69-H71))+H19)*0.0145),-2)</f>
        <v>3110800</v>
      </c>
      <c r="I7" s="21">
        <f>ROUND(((I39+I40+I44+I19)*0.0145),-2)</f>
        <v>2874400</v>
      </c>
      <c r="J7" s="21">
        <f>ROUND(((J39+J40+J44)*0.0145),-2)</f>
        <v>2687300</v>
      </c>
      <c r="K7" s="21">
        <f>ROUND(((K39+K40+K44)*0.0145),-2)</f>
        <v>2704500</v>
      </c>
      <c r="L7" s="21">
        <v>2659200</v>
      </c>
      <c r="M7" s="29">
        <v>2500402</v>
      </c>
      <c r="N7" s="21">
        <f>ROUND(((N39+N40+N44+N19)*0.0145),-2)</f>
        <v>2717900</v>
      </c>
      <c r="O7" s="21">
        <f>ROUND(((O39+O40+O44+O19)*0.0145),-2)</f>
        <v>2724200</v>
      </c>
      <c r="P7" s="1">
        <v>2400000</v>
      </c>
      <c r="Q7" s="20">
        <v>2525900</v>
      </c>
      <c r="R7" s="20">
        <v>2468800</v>
      </c>
      <c r="S7" s="1">
        <v>2355900</v>
      </c>
      <c r="T7" s="48">
        <v>2491601.5099999998</v>
      </c>
      <c r="U7" s="20">
        <v>2465413</v>
      </c>
      <c r="V7" s="14">
        <v>2415346.2199999988</v>
      </c>
      <c r="W7" s="20">
        <v>2182041</v>
      </c>
      <c r="X7" s="1">
        <v>2325100</v>
      </c>
      <c r="Y7" s="1">
        <v>2289797.4999999991</v>
      </c>
      <c r="Z7" s="1">
        <v>2113768.4899999998</v>
      </c>
      <c r="AA7" s="1">
        <f>P7-X7</f>
        <v>74900</v>
      </c>
      <c r="AB7" s="3">
        <f t="shared" ref="AB7:AC14" si="1">(X7-Y7)/Y7</f>
        <v>1.5417302185018958E-2</v>
      </c>
      <c r="AC7" s="3">
        <f t="shared" si="1"/>
        <v>8.3277336582872105E-2</v>
      </c>
    </row>
    <row r="8" spans="1:29" ht="12.95" customHeight="1" x14ac:dyDescent="0.25">
      <c r="A8" s="16">
        <f t="shared" si="0"/>
        <v>8.8000000000000005E-3</v>
      </c>
      <c r="B8" s="16">
        <f t="shared" si="0"/>
        <v>8.8999999999999999E-3</v>
      </c>
      <c r="C8" s="2" t="s">
        <v>12</v>
      </c>
      <c r="D8" s="2" t="s">
        <v>15</v>
      </c>
      <c r="E8" s="29">
        <v>1750000</v>
      </c>
      <c r="F8" s="29">
        <v>1750000</v>
      </c>
      <c r="G8" s="29">
        <v>1750000</v>
      </c>
      <c r="H8" s="29">
        <v>1750000</v>
      </c>
      <c r="I8" s="29">
        <v>2000000</v>
      </c>
      <c r="J8" s="29">
        <v>2000000</v>
      </c>
      <c r="K8" s="29">
        <v>2000000</v>
      </c>
      <c r="L8" s="21">
        <v>1735000</v>
      </c>
      <c r="M8" s="29">
        <v>778219</v>
      </c>
      <c r="N8" s="29">
        <v>2000000</v>
      </c>
      <c r="O8" s="21">
        <v>2070000</v>
      </c>
      <c r="P8" s="1">
        <v>2000000</v>
      </c>
      <c r="Q8" s="20">
        <v>1939000</v>
      </c>
      <c r="R8" s="20">
        <v>2130000</v>
      </c>
      <c r="S8" s="1">
        <v>2100000</v>
      </c>
      <c r="T8" s="48">
        <v>1685069.93</v>
      </c>
      <c r="U8" s="20">
        <v>1488897</v>
      </c>
      <c r="V8" s="14">
        <v>1835522.1199999999</v>
      </c>
      <c r="W8" s="20">
        <v>2000000</v>
      </c>
      <c r="X8" s="1">
        <v>2000000</v>
      </c>
      <c r="Y8" s="1">
        <v>2458207.4300000006</v>
      </c>
      <c r="Z8" s="1">
        <v>-232370.76000000004</v>
      </c>
      <c r="AA8" s="1">
        <f>P8-X8</f>
        <v>0</v>
      </c>
      <c r="AB8" s="3">
        <f t="shared" si="1"/>
        <v>-0.18639900946032065</v>
      </c>
      <c r="AC8" s="3">
        <f t="shared" si="1"/>
        <v>-11.578815639282672</v>
      </c>
    </row>
    <row r="9" spans="1:29" ht="12.95" customHeight="1" x14ac:dyDescent="0.25">
      <c r="A9" s="16">
        <f t="shared" si="0"/>
        <v>0</v>
      </c>
      <c r="B9" s="16">
        <f t="shared" si="0"/>
        <v>0</v>
      </c>
      <c r="C9" s="8" t="s">
        <v>9</v>
      </c>
      <c r="D9" s="8" t="s">
        <v>16</v>
      </c>
      <c r="E9" s="33"/>
      <c r="F9" s="33"/>
      <c r="G9" s="33"/>
      <c r="H9" s="33"/>
      <c r="I9" s="33"/>
      <c r="J9" s="33"/>
      <c r="K9" s="24"/>
      <c r="L9" s="24"/>
      <c r="M9" s="24"/>
      <c r="N9" s="24"/>
      <c r="O9" s="24"/>
      <c r="P9" s="9"/>
      <c r="Q9" s="9"/>
      <c r="R9" s="9"/>
      <c r="S9" s="9"/>
      <c r="T9" s="9"/>
      <c r="U9" s="9"/>
      <c r="V9" s="9"/>
      <c r="W9" s="9"/>
      <c r="X9" s="9"/>
      <c r="Y9" s="9">
        <v>1491195.5300000003</v>
      </c>
      <c r="Z9" s="9">
        <v>15539.09</v>
      </c>
      <c r="AA9" s="9"/>
      <c r="AB9" s="10">
        <f t="shared" si="1"/>
        <v>-1</v>
      </c>
      <c r="AC9" s="10">
        <f t="shared" si="1"/>
        <v>94.964147836198919</v>
      </c>
    </row>
    <row r="10" spans="1:29" ht="12.95" customHeight="1" x14ac:dyDescent="0.25">
      <c r="A10" s="16">
        <f t="shared" si="0"/>
        <v>0.29389999999999999</v>
      </c>
      <c r="B10" s="16">
        <f t="shared" si="0"/>
        <v>0.28260000000000002</v>
      </c>
      <c r="C10" s="2" t="s">
        <v>3</v>
      </c>
      <c r="D10" s="2" t="s">
        <v>17</v>
      </c>
      <c r="E10" s="29">
        <f>ROUND(((((E28)+(E41/1.5)+E19)*(E50+0.0749))-E58),-2)</f>
        <v>58752000</v>
      </c>
      <c r="F10" s="29">
        <f>ROUND(((((F28)+(F41/1.5)+F19)*(F50+0.0749))-F58),-2)</f>
        <v>55613200</v>
      </c>
      <c r="G10" s="29">
        <f>ROUND(((((G28)+(G41/1.5)+G19)*(G50+0.0749))-G58),-2)</f>
        <v>53047300</v>
      </c>
      <c r="H10" s="29">
        <f>ROUND(((((H28)+(H41/1.5)+H19)*(H50+0.0749))-H58),-2)</f>
        <v>48704000</v>
      </c>
      <c r="I10" s="21">
        <f>ROUND(((((I39+I44)+(I41/1.5)+I19)*(I50+0.0749))-I58),-2)</f>
        <v>44705900</v>
      </c>
      <c r="J10" s="21">
        <f>ROUND(((((J39+J44)+(J41/1.5)+J19)*(J50+0.0749))-J58),-2)</f>
        <v>42426400</v>
      </c>
      <c r="K10" s="21">
        <f>ROUND((((K39+K44)+(K41/1.5)+K19)*(K50+0.0749)),-2)</f>
        <v>44500500</v>
      </c>
      <c r="L10" s="21">
        <v>32775100</v>
      </c>
      <c r="M10" s="21">
        <v>40863005</v>
      </c>
      <c r="N10" s="21">
        <f>ROUND((((N39+N44)+(N41/1.5)+N19)*(N50+0.0749)),-2)</f>
        <v>42388000</v>
      </c>
      <c r="O10" s="21">
        <f>ROUND((((O39+O44)+(O41/1.5)+O19)*(O50+0.0749)),-2)</f>
        <v>36822800</v>
      </c>
      <c r="P10" s="1">
        <f>(P39+(P41/1.5))*(P50+0.06992)</f>
        <v>37298728.529333338</v>
      </c>
      <c r="Q10" s="20">
        <v>38021900</v>
      </c>
      <c r="R10" s="20">
        <v>37444300</v>
      </c>
      <c r="S10" s="1">
        <v>36665300</v>
      </c>
      <c r="T10" s="48">
        <v>36506816.789999999</v>
      </c>
      <c r="U10" s="20">
        <v>36831032</v>
      </c>
      <c r="V10" s="14">
        <v>36084524.29999999</v>
      </c>
      <c r="W10" s="20">
        <v>32317209</v>
      </c>
      <c r="X10" s="1">
        <v>36878750</v>
      </c>
      <c r="Y10" s="1">
        <v>34467049.639999993</v>
      </c>
      <c r="Z10" s="1">
        <v>33954878.120000005</v>
      </c>
      <c r="AA10" s="1">
        <f t="shared" ref="AA10:AA18" si="2">P10-X10</f>
        <v>419978.52933333814</v>
      </c>
      <c r="AB10" s="3">
        <f t="shared" si="1"/>
        <v>6.9971186544529759E-2</v>
      </c>
      <c r="AC10" s="3">
        <f t="shared" si="1"/>
        <v>1.5083886273716606E-2</v>
      </c>
    </row>
    <row r="11" spans="1:29" ht="12.95" customHeight="1" x14ac:dyDescent="0.25">
      <c r="A11" s="16">
        <f t="shared" si="0"/>
        <v>8.0000000000000004E-4</v>
      </c>
      <c r="B11" s="16">
        <f t="shared" si="0"/>
        <v>8.0000000000000004E-4</v>
      </c>
      <c r="C11" s="2" t="s">
        <v>8</v>
      </c>
      <c r="D11" s="2" t="s">
        <v>18</v>
      </c>
      <c r="E11" s="34">
        <v>150000</v>
      </c>
      <c r="F11" s="34">
        <v>150000</v>
      </c>
      <c r="G11" s="34">
        <v>200000</v>
      </c>
      <c r="H11" s="34">
        <v>190000</v>
      </c>
      <c r="I11" s="34">
        <v>168000</v>
      </c>
      <c r="J11" s="34">
        <v>167000</v>
      </c>
      <c r="K11" s="29">
        <v>150000</v>
      </c>
      <c r="L11" s="21">
        <v>178700</v>
      </c>
      <c r="M11" s="29">
        <v>180897</v>
      </c>
      <c r="N11" s="29">
        <v>150000</v>
      </c>
      <c r="O11" s="21">
        <v>103500</v>
      </c>
      <c r="P11" s="1">
        <v>100000</v>
      </c>
      <c r="Q11" s="20">
        <v>166500</v>
      </c>
      <c r="R11" s="20">
        <v>146000</v>
      </c>
      <c r="S11" s="1">
        <v>117000</v>
      </c>
      <c r="T11" s="48">
        <v>163105.70000000001</v>
      </c>
      <c r="U11" s="20">
        <v>170544</v>
      </c>
      <c r="V11" s="14">
        <v>121792</v>
      </c>
      <c r="W11" s="20">
        <v>110000</v>
      </c>
      <c r="X11" s="1">
        <v>95000</v>
      </c>
      <c r="Y11" s="1">
        <v>111087</v>
      </c>
      <c r="Z11" s="1">
        <v>85973.61</v>
      </c>
      <c r="AA11" s="1">
        <f t="shared" si="2"/>
        <v>5000</v>
      </c>
      <c r="AB11" s="3">
        <f t="shared" si="1"/>
        <v>-0.14481442473016645</v>
      </c>
      <c r="AC11" s="3">
        <f t="shared" si="1"/>
        <v>0.29210579851189217</v>
      </c>
    </row>
    <row r="12" spans="1:29" ht="12.95" customHeight="1" x14ac:dyDescent="0.25">
      <c r="A12" s="16">
        <f>ROUND((E12/E$28),4)</f>
        <v>1.8700000000000001E-2</v>
      </c>
      <c r="B12" s="16">
        <f>ROUND((F12/F$28),4)</f>
        <v>1.8700000000000001E-2</v>
      </c>
      <c r="C12" s="2" t="s">
        <v>7</v>
      </c>
      <c r="D12" s="2" t="s">
        <v>19</v>
      </c>
      <c r="E12" s="34">
        <f>F12*1.02</f>
        <v>3717338.7502224003</v>
      </c>
      <c r="F12" s="34">
        <f>F97*F83*12*1.02</f>
        <v>3644449.7551200003</v>
      </c>
      <c r="G12" s="34">
        <f>H12*1.02</f>
        <v>3696862.3922879999</v>
      </c>
      <c r="H12" s="34">
        <f>166.26*H83*12*1.02</f>
        <v>3624374.8943999996</v>
      </c>
      <c r="I12" s="34">
        <f>J12*1.034</f>
        <v>3645239.8593600001</v>
      </c>
      <c r="J12" s="34">
        <f>166.26*1900*12*J36</f>
        <v>3525377.04</v>
      </c>
      <c r="K12" s="29">
        <v>3492100</v>
      </c>
      <c r="L12" s="21">
        <v>3390900</v>
      </c>
      <c r="M12" s="29">
        <v>3384538</v>
      </c>
      <c r="N12" s="29">
        <v>3294400</v>
      </c>
      <c r="O12" s="21">
        <v>3001500</v>
      </c>
      <c r="P12" s="1">
        <v>2900000</v>
      </c>
      <c r="Q12" s="20">
        <v>3195100</v>
      </c>
      <c r="R12" s="20">
        <v>3107900</v>
      </c>
      <c r="S12" s="1">
        <v>3004000</v>
      </c>
      <c r="T12" s="48">
        <v>3064912.01</v>
      </c>
      <c r="U12" s="20">
        <v>2977507</v>
      </c>
      <c r="V12" s="14">
        <v>2850900.0599999996</v>
      </c>
      <c r="W12" s="20">
        <v>2986707</v>
      </c>
      <c r="X12" s="1">
        <v>2839100</v>
      </c>
      <c r="Y12" s="1">
        <v>2821290.9</v>
      </c>
      <c r="Z12" s="1">
        <v>2789263.68</v>
      </c>
      <c r="AA12" s="1">
        <f t="shared" si="2"/>
        <v>60900</v>
      </c>
      <c r="AB12" s="3">
        <f t="shared" si="1"/>
        <v>6.3123940888194455E-3</v>
      </c>
      <c r="AC12" s="3">
        <f t="shared" si="1"/>
        <v>1.1482320667510265E-2</v>
      </c>
    </row>
    <row r="13" spans="1:29" ht="12.95" customHeight="1" x14ac:dyDescent="0.25">
      <c r="A13" s="16">
        <f>ROUND((E13/E$30),4)</f>
        <v>0.1467</v>
      </c>
      <c r="B13" s="16">
        <f>ROUND((F13/F$30),4)</f>
        <v>0.1447</v>
      </c>
      <c r="C13" s="2" t="s">
        <v>2</v>
      </c>
      <c r="D13" s="2" t="s">
        <v>20</v>
      </c>
      <c r="E13" s="29">
        <f>F13*1.03</f>
        <v>29336643.34</v>
      </c>
      <c r="F13" s="29">
        <f>Actuals!B11*1.03</f>
        <v>28482178</v>
      </c>
      <c r="G13" s="29">
        <v>29746113</v>
      </c>
      <c r="H13" s="29">
        <v>27910540</v>
      </c>
      <c r="I13" s="29">
        <v>29746113</v>
      </c>
      <c r="J13" s="29">
        <v>27910540</v>
      </c>
      <c r="K13" s="29">
        <f>ROUND((N13*1.07627),-2)</f>
        <v>27212300</v>
      </c>
      <c r="L13" s="21">
        <v>27599400</v>
      </c>
      <c r="M13" s="29">
        <v>26107540</v>
      </c>
      <c r="N13" s="29">
        <f>ROUND((R13*1.08671),-2)</f>
        <v>25283900</v>
      </c>
      <c r="O13" s="21">
        <v>22000000</v>
      </c>
      <c r="P13" s="1">
        <v>23000000</v>
      </c>
      <c r="Q13" s="20">
        <v>24350900</v>
      </c>
      <c r="R13" s="20">
        <v>23266500</v>
      </c>
      <c r="S13" s="1">
        <v>22210200</v>
      </c>
      <c r="T13" s="48">
        <v>22463181.800000001</v>
      </c>
      <c r="U13" s="20">
        <v>19930217</v>
      </c>
      <c r="V13" s="14">
        <v>20182122.950000003</v>
      </c>
      <c r="W13" s="20">
        <v>19843200</v>
      </c>
      <c r="X13" s="1">
        <v>21893500</v>
      </c>
      <c r="Y13" s="1">
        <v>19890457.720000006</v>
      </c>
      <c r="Z13" s="1">
        <v>18353249.77</v>
      </c>
      <c r="AA13" s="1">
        <f t="shared" si="2"/>
        <v>1106500</v>
      </c>
      <c r="AB13" s="3">
        <f t="shared" si="1"/>
        <v>0.10070367953302148</v>
      </c>
      <c r="AC13" s="3">
        <f t="shared" si="1"/>
        <v>8.3756717162576197E-2</v>
      </c>
    </row>
    <row r="14" spans="1:29" ht="12.95" customHeight="1" x14ac:dyDescent="0.25">
      <c r="A14" s="16">
        <f>ROUND((E14/E$28),4)</f>
        <v>7.8299999999999995E-2</v>
      </c>
      <c r="B14" s="16">
        <f>ROUND((F14/F$28),4)</f>
        <v>7.7299999999999994E-2</v>
      </c>
      <c r="C14" s="2" t="s">
        <v>1</v>
      </c>
      <c r="D14" s="2" t="s">
        <v>21</v>
      </c>
      <c r="E14" s="34">
        <f t="shared" ref="E14:J14" si="3">E13*0.53</f>
        <v>15548420.9702</v>
      </c>
      <c r="F14" s="34">
        <f t="shared" si="3"/>
        <v>15095554.34</v>
      </c>
      <c r="G14" s="34">
        <f t="shared" si="3"/>
        <v>15765439.890000001</v>
      </c>
      <c r="H14" s="34">
        <f t="shared" si="3"/>
        <v>14792586.200000001</v>
      </c>
      <c r="I14" s="34">
        <f t="shared" si="3"/>
        <v>15765439.890000001</v>
      </c>
      <c r="J14" s="34">
        <f t="shared" si="3"/>
        <v>14792586.200000001</v>
      </c>
      <c r="K14" s="29">
        <f>ROUND((N14*1.07627),-2)</f>
        <v>13869100</v>
      </c>
      <c r="L14" s="21">
        <v>13643100</v>
      </c>
      <c r="M14" s="29">
        <v>13181074</v>
      </c>
      <c r="N14" s="29">
        <f>ROUND((R14*1.08671),-2)</f>
        <v>12886300</v>
      </c>
      <c r="O14" s="21">
        <v>11500000</v>
      </c>
      <c r="P14" s="1">
        <v>12200000</v>
      </c>
      <c r="Q14" s="20">
        <v>12780700</v>
      </c>
      <c r="R14" s="20">
        <v>11858100</v>
      </c>
      <c r="S14" s="1">
        <v>10931400</v>
      </c>
      <c r="T14" s="48">
        <v>11926751.050000001</v>
      </c>
      <c r="U14" s="20">
        <v>9839427</v>
      </c>
      <c r="V14" s="14">
        <v>10599798.679999996</v>
      </c>
      <c r="W14" s="20">
        <v>10169640</v>
      </c>
      <c r="X14" s="1">
        <v>11125500</v>
      </c>
      <c r="Y14" s="1">
        <v>10157000.859999999</v>
      </c>
      <c r="Z14" s="1">
        <v>9207013.839999998</v>
      </c>
      <c r="AA14" s="1">
        <f t="shared" si="2"/>
        <v>1074500</v>
      </c>
      <c r="AB14" s="3">
        <f t="shared" si="1"/>
        <v>9.5352865806491688E-2</v>
      </c>
      <c r="AC14" s="3">
        <f t="shared" si="1"/>
        <v>0.10318079634818944</v>
      </c>
    </row>
    <row r="15" spans="1:29" ht="12.95" customHeight="1" x14ac:dyDescent="0.25">
      <c r="A15" s="16">
        <f>ROUND((E15/E$30),4)</f>
        <v>4.41E-2</v>
      </c>
      <c r="B15" s="16">
        <f>ROUND((F15/F$30),4)</f>
        <v>4.5699999999999998E-2</v>
      </c>
      <c r="C15" s="2" t="s">
        <v>4</v>
      </c>
      <c r="D15" s="2" t="s">
        <v>22</v>
      </c>
      <c r="E15" s="34">
        <f>E93-E14</f>
        <v>8816151.8007999975</v>
      </c>
      <c r="F15" s="34">
        <f>F93-F14</f>
        <v>9001760.7054399997</v>
      </c>
      <c r="G15" s="34">
        <f>G93-G14</f>
        <v>7334560.1099999994</v>
      </c>
      <c r="H15" s="34">
        <f>H93-H14</f>
        <v>14664413.799999999</v>
      </c>
      <c r="I15" s="34">
        <v>29900000</v>
      </c>
      <c r="J15" s="34">
        <v>29900000</v>
      </c>
      <c r="K15" s="29">
        <v>0</v>
      </c>
      <c r="L15" s="21">
        <v>10000000</v>
      </c>
      <c r="M15" s="29">
        <v>5000000</v>
      </c>
      <c r="N15" s="29">
        <v>0</v>
      </c>
      <c r="O15" s="21">
        <v>0</v>
      </c>
      <c r="Q15" s="20">
        <v>23219300</v>
      </c>
      <c r="T15" s="48"/>
      <c r="Y15" s="1">
        <v>0</v>
      </c>
      <c r="Z15" s="1">
        <v>0</v>
      </c>
      <c r="AA15" s="1">
        <f t="shared" si="2"/>
        <v>0</v>
      </c>
      <c r="AB15" s="3"/>
    </row>
    <row r="16" spans="1:29" ht="12.95" customHeight="1" x14ac:dyDescent="0.25">
      <c r="A16" s="16">
        <f>ROUND((E16/E$28),4)</f>
        <v>1.1999999999999999E-3</v>
      </c>
      <c r="B16" s="16">
        <f>ROUND((F16/F$28),4)</f>
        <v>1.1999999999999999E-3</v>
      </c>
      <c r="C16" s="2" t="s">
        <v>11</v>
      </c>
      <c r="D16" s="2" t="s">
        <v>23</v>
      </c>
      <c r="E16" s="34">
        <f>F16*+(1+Actuals!C35)</f>
        <v>233608.45885560312</v>
      </c>
      <c r="F16" s="34">
        <f>F96*F32*12</f>
        <v>229913.20800000001</v>
      </c>
      <c r="G16" s="34">
        <f>H16*1.034</f>
        <v>220353.05160000001</v>
      </c>
      <c r="H16" s="34">
        <f>L16*1.034</f>
        <v>213107.4</v>
      </c>
      <c r="I16" s="34">
        <f>J16*1.034</f>
        <v>228599.3429879192</v>
      </c>
      <c r="J16" s="34">
        <f>T16*1.034*1.034</f>
        <v>221082.5367388</v>
      </c>
      <c r="K16" s="29">
        <f>ROUND((N16*1.06),-2)</f>
        <v>231000</v>
      </c>
      <c r="L16" s="21">
        <v>206100</v>
      </c>
      <c r="M16" s="29">
        <v>198029</v>
      </c>
      <c r="N16" s="29">
        <f>ROUND((R16*1.034),-2)</f>
        <v>217900</v>
      </c>
      <c r="O16" s="21">
        <v>217350</v>
      </c>
      <c r="P16" s="1">
        <v>210000</v>
      </c>
      <c r="Q16" s="20">
        <v>202900</v>
      </c>
      <c r="R16" s="20">
        <v>210700</v>
      </c>
      <c r="S16" s="1">
        <v>213800</v>
      </c>
      <c r="T16" s="48">
        <v>206782.3</v>
      </c>
      <c r="U16" s="20">
        <v>211515</v>
      </c>
      <c r="V16" s="14">
        <v>211761.72999999998</v>
      </c>
      <c r="W16" s="20">
        <v>211853</v>
      </c>
      <c r="X16" s="1">
        <v>210800</v>
      </c>
      <c r="Y16" s="1">
        <v>210089.72999999998</v>
      </c>
      <c r="Z16" s="1">
        <v>204474.94999999998</v>
      </c>
      <c r="AA16" s="1">
        <f t="shared" si="2"/>
        <v>-800</v>
      </c>
      <c r="AB16" s="3">
        <f t="shared" ref="AB16:AC18" si="4">(X16-Y16)/Y16</f>
        <v>3.3807935304596692E-3</v>
      </c>
      <c r="AC16" s="3">
        <f t="shared" si="4"/>
        <v>2.7459500540286227E-2</v>
      </c>
    </row>
    <row r="17" spans="1:31" ht="12.95" customHeight="1" x14ac:dyDescent="0.25">
      <c r="A17" s="16">
        <f>ROUND((E17/E$28),4)</f>
        <v>1.6000000000000001E-3</v>
      </c>
      <c r="B17" s="16">
        <f>ROUND((F17/F$28),4)</f>
        <v>1.6000000000000001E-3</v>
      </c>
      <c r="C17" s="2" t="s">
        <v>6</v>
      </c>
      <c r="D17" s="2" t="s">
        <v>24</v>
      </c>
      <c r="E17" s="34">
        <f>F17*1.034</f>
        <v>321359.4060403363</v>
      </c>
      <c r="F17" s="34">
        <f>J17*1.034</f>
        <v>310792.46232140838</v>
      </c>
      <c r="G17" s="34">
        <f>H17*1.034</f>
        <v>437712.46640000003</v>
      </c>
      <c r="H17" s="34">
        <f>L17*1.034</f>
        <v>423319.60000000003</v>
      </c>
      <c r="I17" s="34">
        <f>J17*1.034</f>
        <v>310792.46232140838</v>
      </c>
      <c r="J17" s="34">
        <f>T17*1.034*1.034</f>
        <v>300572.98096848006</v>
      </c>
      <c r="K17" s="29">
        <f>ROUND((N17*1.06),-2)</f>
        <v>424000</v>
      </c>
      <c r="L17" s="21">
        <v>409400</v>
      </c>
      <c r="M17" s="29">
        <v>347525</v>
      </c>
      <c r="N17" s="29">
        <v>400000</v>
      </c>
      <c r="O17" s="21">
        <v>465750</v>
      </c>
      <c r="P17" s="1">
        <v>450000</v>
      </c>
      <c r="Q17" s="20">
        <v>278100</v>
      </c>
      <c r="R17" s="20">
        <v>284100</v>
      </c>
      <c r="S17" s="1">
        <v>432600</v>
      </c>
      <c r="T17" s="48">
        <v>281131.08</v>
      </c>
      <c r="U17" s="20">
        <v>359540</v>
      </c>
      <c r="V17" s="14">
        <v>439289.10000000003</v>
      </c>
      <c r="W17" s="20">
        <v>480000</v>
      </c>
      <c r="X17" s="1">
        <v>440000</v>
      </c>
      <c r="Y17" s="1">
        <v>446365.18000000005</v>
      </c>
      <c r="Z17" s="1">
        <v>430652.64</v>
      </c>
      <c r="AA17" s="1">
        <f t="shared" si="2"/>
        <v>10000</v>
      </c>
      <c r="AB17" s="3">
        <f t="shared" si="4"/>
        <v>-1.426002807835515E-2</v>
      </c>
      <c r="AC17" s="3">
        <f t="shared" si="4"/>
        <v>3.6485414323711184E-2</v>
      </c>
    </row>
    <row r="18" spans="1:31" ht="12.95" customHeight="1" x14ac:dyDescent="0.25">
      <c r="A18" s="16">
        <f>ROUND((E18/E$30),4)</f>
        <v>3.9800000000000002E-2</v>
      </c>
      <c r="B18" s="16">
        <f>ROUND((F18/F$30),4)</f>
        <v>3.9800000000000002E-2</v>
      </c>
      <c r="C18" s="2" t="s">
        <v>10</v>
      </c>
      <c r="D18" s="2" t="s">
        <v>25</v>
      </c>
      <c r="E18" s="29">
        <f>ROUND((((E28+E41)+E19)*0.848*0.045),-2)</f>
        <v>7954900</v>
      </c>
      <c r="F18" s="29">
        <f>ROUND((((F28+F41)+F19)*0.848*0.045),-2)</f>
        <v>7835400</v>
      </c>
      <c r="G18" s="29">
        <f>ROUND((((G28+G41)+G19)*0.848*0.045),-2)</f>
        <v>8067700</v>
      </c>
      <c r="H18" s="29">
        <f>ROUND((((H28+H41)+H19)*0.848*0.045),-2)</f>
        <v>7862500</v>
      </c>
      <c r="I18" s="29">
        <f>ROUND((((I39+I44)+I40+I41+I43+I19)*0.848*0.045),-2)</f>
        <v>7870600</v>
      </c>
      <c r="J18" s="29">
        <f>ROUND((((J39+J44)+J40+J41+J43+J19)*0.848*0.045),-2)</f>
        <v>7503200</v>
      </c>
      <c r="K18" s="29">
        <f>ROUND((((K39+K44)+K40+K41+K43+K19)*0.88*0.045),-2)</f>
        <v>7813700</v>
      </c>
      <c r="L18" s="21">
        <v>7892900</v>
      </c>
      <c r="M18" s="29">
        <v>7421644</v>
      </c>
      <c r="N18" s="29">
        <f>ROUND((((N39+N44)+N40+N41+N43+N19)*0.88*0.045),-2)</f>
        <v>7731900</v>
      </c>
      <c r="O18" s="21">
        <f>ROUND((((O39+O44)+O40+O41+O43+O19)*0.88*0.045),-2)</f>
        <v>7724600</v>
      </c>
      <c r="P18" s="1">
        <v>7800000</v>
      </c>
      <c r="Q18" s="20">
        <v>7688000</v>
      </c>
      <c r="R18" s="20">
        <v>7776600</v>
      </c>
      <c r="S18" s="1">
        <v>7405700</v>
      </c>
      <c r="T18" s="48">
        <v>7574431.9299999997</v>
      </c>
      <c r="U18" s="20">
        <v>7651752</v>
      </c>
      <c r="V18" s="14">
        <v>7537448.8800000008</v>
      </c>
      <c r="W18" s="20">
        <v>7203495</v>
      </c>
      <c r="X18" s="1">
        <v>7633385</v>
      </c>
      <c r="Y18" s="1">
        <v>7361026.9000000013</v>
      </c>
      <c r="Z18" s="1">
        <v>6969696.3300000001</v>
      </c>
      <c r="AA18" s="1">
        <f t="shared" si="2"/>
        <v>166615</v>
      </c>
      <c r="AB18" s="3">
        <f t="shared" si="4"/>
        <v>3.700001422355876E-2</v>
      </c>
      <c r="AC18" s="3">
        <f t="shared" si="4"/>
        <v>5.6147434762053861E-2</v>
      </c>
    </row>
    <row r="19" spans="1:31" x14ac:dyDescent="0.25">
      <c r="A19" s="16"/>
      <c r="B19" s="22"/>
      <c r="D19" s="2" t="s">
        <v>56</v>
      </c>
      <c r="E19" s="29">
        <v>3000000</v>
      </c>
      <c r="F19" s="29">
        <v>3000000</v>
      </c>
      <c r="G19" s="29">
        <v>3000000</v>
      </c>
      <c r="H19" s="29">
        <v>3000000</v>
      </c>
      <c r="I19" s="29">
        <v>3000000</v>
      </c>
      <c r="J19" s="29">
        <v>3000000</v>
      </c>
      <c r="K19" s="29">
        <v>3000000</v>
      </c>
      <c r="L19" s="21">
        <f>1309300+1352500</f>
        <v>2661800</v>
      </c>
      <c r="M19" s="29"/>
      <c r="N19" s="29">
        <v>3000000</v>
      </c>
      <c r="O19" s="21">
        <v>3000000</v>
      </c>
      <c r="U19" s="20">
        <f>U23+U24</f>
        <v>3433712.0300000003</v>
      </c>
      <c r="V19" s="20">
        <f>V23+V24</f>
        <v>3704294</v>
      </c>
      <c r="Y19" s="20">
        <f>Y23+Y24</f>
        <v>4882700.3</v>
      </c>
    </row>
    <row r="20" spans="1:31" x14ac:dyDescent="0.25">
      <c r="A20" s="22">
        <f>SUM(A7:A19)</f>
        <v>0.64910000000000001</v>
      </c>
      <c r="B20" s="22">
        <f>SUM(B7:B19)</f>
        <v>0.63650000000000007</v>
      </c>
      <c r="C20" s="2" t="s">
        <v>50</v>
      </c>
      <c r="E20" s="21">
        <f t="shared" ref="E20:F20" si="5">SUM(E7:E19)</f>
        <v>132616222.72611834</v>
      </c>
      <c r="F20" s="21">
        <f t="shared" si="5"/>
        <v>128103948.47088143</v>
      </c>
      <c r="G20" s="21">
        <f t="shared" ref="G20:O20" si="6">SUM(G7:G19)</f>
        <v>126457040.91028799</v>
      </c>
      <c r="H20" s="21">
        <f t="shared" si="6"/>
        <v>126245641.8944</v>
      </c>
      <c r="I20" s="21">
        <f t="shared" si="6"/>
        <v>140215084.55466935</v>
      </c>
      <c r="J20" s="21">
        <f t="shared" si="6"/>
        <v>134434058.75770727</v>
      </c>
      <c r="K20" s="21">
        <f t="shared" si="6"/>
        <v>105397200</v>
      </c>
      <c r="L20" s="21">
        <f>SUM(L5:L18)-L15</f>
        <v>90489800</v>
      </c>
      <c r="M20" s="21">
        <f t="shared" si="6"/>
        <v>99962873</v>
      </c>
      <c r="N20" s="21">
        <f t="shared" si="6"/>
        <v>100070300</v>
      </c>
      <c r="O20" s="21">
        <f t="shared" si="6"/>
        <v>89629700</v>
      </c>
      <c r="P20" s="1">
        <f>SUM(P7:P18)</f>
        <v>88358728.529333338</v>
      </c>
      <c r="Q20" s="20">
        <f>SUM(Q5:Q18)-Q15</f>
        <v>91444200</v>
      </c>
      <c r="R20" s="20">
        <f>SUM(R5:R18)</f>
        <v>89001300</v>
      </c>
      <c r="S20" s="1">
        <f>SUM(S5:S18)</f>
        <v>86137300</v>
      </c>
      <c r="T20" s="20">
        <f>SUM(T5:T18)</f>
        <v>86363784.099999994</v>
      </c>
      <c r="U20" s="20">
        <f>SUM(U5:U18)</f>
        <v>81925844</v>
      </c>
      <c r="V20" s="18">
        <f>SUM(V5:V18)</f>
        <v>82278506.039999977</v>
      </c>
      <c r="W20" s="20">
        <f>SUM(W7:W18)</f>
        <v>77504145</v>
      </c>
      <c r="X20" s="1">
        <f>SUM(X7:X18)</f>
        <v>85441135</v>
      </c>
      <c r="Y20" s="1">
        <v>81703568.390000015</v>
      </c>
      <c r="Z20" s="1">
        <v>73892139.760000005</v>
      </c>
      <c r="AB20" s="3">
        <f>(X20-Y20)/Y20</f>
        <v>4.5745451314430453E-2</v>
      </c>
      <c r="AC20" s="3">
        <f>(Y20-Z20)/Z20</f>
        <v>0.10571393189277443</v>
      </c>
    </row>
    <row r="21" spans="1:31" x14ac:dyDescent="0.25">
      <c r="A21" s="22">
        <f>A7+A8+A10+A11+A13+A18</f>
        <v>0.50520000000000009</v>
      </c>
      <c r="B21" s="22">
        <f>B7+B8+B10+B11+B13+B18</f>
        <v>0.49200000000000005</v>
      </c>
      <c r="C21" s="2" t="s">
        <v>51</v>
      </c>
      <c r="E21" s="21">
        <f t="shared" ref="E21:F21" si="7">E20*0.81</f>
        <v>107419140.40815586</v>
      </c>
      <c r="F21" s="21">
        <f t="shared" si="7"/>
        <v>103764198.26141396</v>
      </c>
      <c r="G21" s="21">
        <f t="shared" ref="G21:O21" si="8">G20*0.81</f>
        <v>102430203.13733327</v>
      </c>
      <c r="H21" s="21">
        <f t="shared" si="8"/>
        <v>102258969.93446401</v>
      </c>
      <c r="I21" s="21">
        <f t="shared" si="8"/>
        <v>113574218.48928218</v>
      </c>
      <c r="J21" s="21">
        <f t="shared" si="8"/>
        <v>108891587.59374289</v>
      </c>
      <c r="K21" s="25">
        <f t="shared" si="8"/>
        <v>85371732</v>
      </c>
      <c r="L21" s="25"/>
      <c r="M21" s="25"/>
      <c r="N21" s="25">
        <f t="shared" si="8"/>
        <v>81056943</v>
      </c>
      <c r="O21" s="25">
        <f t="shared" si="8"/>
        <v>72600057</v>
      </c>
      <c r="U21" s="16"/>
      <c r="V21" s="16"/>
      <c r="Y21" s="16"/>
      <c r="Z21" s="16"/>
    </row>
    <row r="22" spans="1:31" s="19" customFormat="1" x14ac:dyDescent="0.25">
      <c r="A22" s="22">
        <f>A15</f>
        <v>4.41E-2</v>
      </c>
      <c r="B22" s="22">
        <f>B15</f>
        <v>4.5699999999999998E-2</v>
      </c>
      <c r="C22" s="2" t="s">
        <v>84</v>
      </c>
      <c r="K22" s="16">
        <f>K20/K30</f>
        <v>0.55097011573532317</v>
      </c>
      <c r="L22" s="16"/>
      <c r="M22" s="16">
        <f>M20/M30</f>
        <v>0.54477338773251915</v>
      </c>
      <c r="O22" s="23"/>
      <c r="P22" s="1">
        <f>+O20-P20</f>
        <v>1270971.4706666619</v>
      </c>
      <c r="Q22" s="20"/>
      <c r="R22" s="20"/>
      <c r="S22" s="20"/>
      <c r="T22" s="16"/>
      <c r="U22" s="16"/>
      <c r="V22" s="16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 s="19" customFormat="1" x14ac:dyDescent="0.25">
      <c r="A23" s="22"/>
      <c r="B23" s="13"/>
      <c r="C23" s="2"/>
      <c r="D23" s="19" t="s">
        <v>72</v>
      </c>
      <c r="O23" s="23"/>
      <c r="P23" s="20"/>
      <c r="Q23" s="20"/>
      <c r="R23" s="20"/>
      <c r="S23" s="20"/>
      <c r="T23" s="20">
        <v>2825008.21</v>
      </c>
      <c r="U23" s="20">
        <v>2701541.27</v>
      </c>
      <c r="V23" s="20">
        <v>2969256.24</v>
      </c>
      <c r="W23" s="20"/>
      <c r="X23" s="20"/>
      <c r="Y23" s="20">
        <v>4156390.46</v>
      </c>
      <c r="Z23" s="20">
        <v>1106916.49</v>
      </c>
      <c r="AA23" s="20"/>
      <c r="AB23" s="20"/>
      <c r="AC23" s="20"/>
      <c r="AD23" s="20"/>
      <c r="AE23" s="20"/>
    </row>
    <row r="24" spans="1:31" s="19" customFormat="1" x14ac:dyDescent="0.25">
      <c r="A24" s="22"/>
      <c r="B24" s="13"/>
      <c r="C24" s="2"/>
      <c r="D24" s="19" t="s">
        <v>79</v>
      </c>
      <c r="F24" s="30"/>
      <c r="H24" s="30"/>
      <c r="J24" s="30"/>
      <c r="K24" s="30"/>
      <c r="L24" s="30"/>
      <c r="M24" s="30"/>
      <c r="N24" s="30"/>
      <c r="O24" s="23"/>
      <c r="P24" s="20"/>
      <c r="Q24" s="20"/>
      <c r="R24" s="20"/>
      <c r="S24" s="20"/>
      <c r="T24" s="20">
        <v>690034.81</v>
      </c>
      <c r="U24" s="20">
        <v>732170.76</v>
      </c>
      <c r="V24" s="20">
        <v>735037.76</v>
      </c>
      <c r="W24" s="20"/>
      <c r="X24" s="20"/>
      <c r="Y24" s="20">
        <v>726309.84</v>
      </c>
      <c r="Z24" s="20"/>
      <c r="AA24" s="20"/>
      <c r="AB24" s="20"/>
      <c r="AC24" s="20"/>
      <c r="AD24" s="20"/>
      <c r="AE24" s="20"/>
    </row>
    <row r="25" spans="1:31" x14ac:dyDescent="0.25">
      <c r="D25" s="30" t="s">
        <v>114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3"/>
      <c r="T25" s="32">
        <f t="shared" ref="T25:U25" si="9">SUM(T23:T24)</f>
        <v>3515043.02</v>
      </c>
      <c r="U25" s="32">
        <f t="shared" si="9"/>
        <v>3433712.0300000003</v>
      </c>
      <c r="V25" s="32">
        <f>SUM(V23:V24)</f>
        <v>3704294</v>
      </c>
    </row>
    <row r="26" spans="1:31" x14ac:dyDescent="0.25">
      <c r="D26" s="30" t="s">
        <v>58</v>
      </c>
      <c r="E26" s="30" t="s">
        <v>58</v>
      </c>
      <c r="F26" s="30"/>
      <c r="G26" s="30" t="s">
        <v>58</v>
      </c>
      <c r="H26" s="30"/>
      <c r="I26" s="30" t="s">
        <v>58</v>
      </c>
      <c r="J26" s="30"/>
      <c r="K26" s="30" t="s">
        <v>58</v>
      </c>
      <c r="L26" s="30"/>
      <c r="M26" s="30"/>
      <c r="N26" s="30"/>
      <c r="O26" s="23"/>
      <c r="P26" s="1" t="s">
        <v>52</v>
      </c>
    </row>
    <row r="27" spans="1:31" x14ac:dyDescent="0.25">
      <c r="D27" t="s">
        <v>46</v>
      </c>
      <c r="N27" s="26"/>
      <c r="X27" s="12">
        <f>X10/X30</f>
        <v>0.23303128030935016</v>
      </c>
    </row>
    <row r="28" spans="1:31" x14ac:dyDescent="0.25">
      <c r="A28" s="19">
        <f>(K28/N28)-1</f>
        <v>1.6430159617725204E-2</v>
      </c>
      <c r="D28" t="s">
        <v>32</v>
      </c>
      <c r="E28" s="21">
        <f>(((E33-E35)+(E29/1.5)))+1000000</f>
        <v>198479457.66666666</v>
      </c>
      <c r="F28" s="21">
        <f>(((F33-F35)+(F29/1.5)))</f>
        <v>195358291.42666665</v>
      </c>
      <c r="G28" s="21">
        <f>(((G33-G35)+(5000000/1.5)))+1000000</f>
        <v>202417745.6096032</v>
      </c>
      <c r="H28" s="21">
        <f>(((H33-H35)+(5000000/1.5)))</f>
        <v>197040961.61955029</v>
      </c>
      <c r="I28" s="21">
        <f>(((I39+I44)+(I41/1.5)))+1000000</f>
        <v>198942488.22266665</v>
      </c>
      <c r="J28" s="21">
        <f t="shared" ref="J28:N28" si="10">(((J39+J44)+(J41/1.5)))</f>
        <v>188243484.73966667</v>
      </c>
      <c r="K28" s="21">
        <f>(((K39+K44)+(K41/1.5)))+1000000</f>
        <v>189895106.66666666</v>
      </c>
      <c r="L28" s="21"/>
      <c r="M28" s="21"/>
      <c r="N28" s="21">
        <f t="shared" si="10"/>
        <v>186825533.33333334</v>
      </c>
      <c r="O28" s="21">
        <f>(((O39+O44)+(O41/1.5)))</f>
        <v>187170724.33333334</v>
      </c>
      <c r="P28" s="6">
        <f>(((P39*(1-0.0432))+(P41/1.5)))</f>
        <v>190980540.34773335</v>
      </c>
      <c r="Q28" s="21"/>
      <c r="R28" s="21"/>
      <c r="S28" s="6"/>
      <c r="T28" s="21"/>
      <c r="U28" s="21"/>
      <c r="V28" s="17">
        <v>193284368</v>
      </c>
      <c r="W28" s="21"/>
      <c r="X28" s="6">
        <v>156306151</v>
      </c>
      <c r="Y28" s="6"/>
      <c r="Z28" s="6"/>
    </row>
    <row r="29" spans="1:31" x14ac:dyDescent="0.25">
      <c r="D29" t="s">
        <v>33</v>
      </c>
      <c r="E29" s="21">
        <f t="shared" ref="E29:F29" si="11">E40</f>
        <v>1445200</v>
      </c>
      <c r="F29" s="21">
        <f t="shared" si="11"/>
        <v>1460200</v>
      </c>
      <c r="G29" s="21">
        <f t="shared" ref="G29:H29" si="12">G40</f>
        <v>0</v>
      </c>
      <c r="H29" s="21">
        <f t="shared" si="12"/>
        <v>0</v>
      </c>
      <c r="I29" s="21">
        <f t="shared" ref="I29:J29" si="13">I40</f>
        <v>1160353</v>
      </c>
      <c r="J29" s="21">
        <f t="shared" si="13"/>
        <v>1160353</v>
      </c>
      <c r="K29" s="21">
        <f t="shared" ref="K29:N29" si="14">K40</f>
        <v>1398753</v>
      </c>
      <c r="L29" s="21"/>
      <c r="M29" s="21"/>
      <c r="N29" s="21">
        <f t="shared" si="14"/>
        <v>1398753</v>
      </c>
      <c r="O29" s="21">
        <f>O40</f>
        <v>1158678</v>
      </c>
      <c r="P29" s="6">
        <v>1093180</v>
      </c>
      <c r="Q29" s="21"/>
      <c r="R29" s="21"/>
      <c r="S29" s="6"/>
      <c r="T29" s="21"/>
      <c r="U29" s="21"/>
      <c r="V29" s="17"/>
      <c r="W29" s="21"/>
      <c r="X29" s="6">
        <v>1950500</v>
      </c>
      <c r="Y29" s="6"/>
      <c r="Z29" s="6"/>
    </row>
    <row r="30" spans="1:31" x14ac:dyDescent="0.25">
      <c r="D30" t="s">
        <v>34</v>
      </c>
      <c r="E30" s="7">
        <f t="shared" ref="E30:F30" si="15">SUM(E28:E29)</f>
        <v>199924657.66666666</v>
      </c>
      <c r="F30" s="7">
        <f t="shared" si="15"/>
        <v>196818491.42666665</v>
      </c>
      <c r="G30" s="7">
        <f t="shared" ref="G30:H30" si="16">SUM(G28:G29)</f>
        <v>202417745.6096032</v>
      </c>
      <c r="H30" s="7">
        <f t="shared" si="16"/>
        <v>197040961.61955029</v>
      </c>
      <c r="I30" s="7">
        <f t="shared" ref="I30:J30" si="17">SUM(I28:I29)</f>
        <v>200102841.22266665</v>
      </c>
      <c r="J30" s="7">
        <f t="shared" si="17"/>
        <v>189403837.73966667</v>
      </c>
      <c r="K30" s="7">
        <f t="shared" ref="K30:N30" si="18">SUM(K28:K29)</f>
        <v>191293859.66666666</v>
      </c>
      <c r="L30" s="7"/>
      <c r="M30" s="7">
        <v>183494413</v>
      </c>
      <c r="N30" s="7">
        <f t="shared" si="18"/>
        <v>188224286.33333334</v>
      </c>
      <c r="O30" s="7">
        <f>SUM(O28:O29)</f>
        <v>188329402.33333334</v>
      </c>
      <c r="P30" s="7">
        <f>SUM(P28:P29)</f>
        <v>192073720.34773335</v>
      </c>
      <c r="Q30" s="7"/>
      <c r="R30" s="7"/>
      <c r="S30" s="7"/>
      <c r="T30" s="7"/>
      <c r="U30" s="7"/>
      <c r="V30" s="7"/>
      <c r="W30" s="7"/>
      <c r="X30" s="7">
        <f>SUM(X28:X29)</f>
        <v>158256651</v>
      </c>
      <c r="Y30" s="7">
        <f>SUM(Y28:Y29)</f>
        <v>0</v>
      </c>
      <c r="Z30" s="6"/>
    </row>
    <row r="31" spans="1:31" s="19" customFormat="1" x14ac:dyDescent="0.25">
      <c r="D31" s="19" t="s">
        <v>121</v>
      </c>
      <c r="E31" s="14">
        <v>9</v>
      </c>
      <c r="F31" s="14">
        <v>9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21"/>
      <c r="AA31" s="20"/>
      <c r="AB31" s="20"/>
      <c r="AC31" s="20"/>
      <c r="AD31" s="20"/>
      <c r="AE31" s="20"/>
    </row>
    <row r="32" spans="1:31" s="19" customFormat="1" x14ac:dyDescent="0.25">
      <c r="E32" s="14">
        <f>1883.7-E31</f>
        <v>1874.7</v>
      </c>
      <c r="F32" s="14">
        <f>1883.7-F31</f>
        <v>1874.7</v>
      </c>
      <c r="G32" s="14">
        <v>1890</v>
      </c>
      <c r="H32" s="14">
        <v>1890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21"/>
      <c r="AA32" s="20"/>
      <c r="AB32" s="20"/>
      <c r="AC32" s="20"/>
      <c r="AD32" s="20"/>
      <c r="AE32" s="20"/>
    </row>
    <row r="33" spans="3:31" s="19" customFormat="1" x14ac:dyDescent="0.25">
      <c r="D33" s="19" t="s">
        <v>120</v>
      </c>
      <c r="E33" s="26">
        <v>204744309</v>
      </c>
      <c r="F33" s="26">
        <v>202498445.75999999</v>
      </c>
      <c r="G33" s="26">
        <v>205621134</v>
      </c>
      <c r="H33" s="26">
        <v>201077822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21"/>
      <c r="AA33" s="20"/>
      <c r="AB33" s="20"/>
      <c r="AC33" s="20"/>
      <c r="AD33" s="20"/>
      <c r="AE33" s="20"/>
    </row>
    <row r="34" spans="3:31" x14ac:dyDescent="0.25">
      <c r="D34" t="s">
        <v>98</v>
      </c>
      <c r="E34" s="16">
        <f>E65/E32</f>
        <v>6.9877847122206224E-2</v>
      </c>
      <c r="F34" s="16">
        <f>F65/F32</f>
        <v>6.9877847122206224E-2</v>
      </c>
      <c r="G34" s="16">
        <f>G65/G32</f>
        <v>8.6243386243386247E-2</v>
      </c>
      <c r="H34" s="16">
        <f>H65/H32</f>
        <v>8.6243386243386247E-2</v>
      </c>
      <c r="P34" s="6"/>
      <c r="Q34" s="21"/>
      <c r="R34" s="21"/>
      <c r="S34" s="6"/>
      <c r="T34" s="21"/>
      <c r="U34" s="21"/>
      <c r="V34" s="14">
        <v>195634449.80000001</v>
      </c>
      <c r="W34" s="14"/>
      <c r="X34" s="6"/>
    </row>
    <row r="35" spans="3:31" x14ac:dyDescent="0.25">
      <c r="D35" t="s">
        <v>126</v>
      </c>
      <c r="E35" s="20">
        <v>8228318</v>
      </c>
      <c r="F35" s="20">
        <v>8113621</v>
      </c>
      <c r="G35" s="20">
        <f>G33*G34/2*0.85</f>
        <v>7536721.7237301581</v>
      </c>
      <c r="H35" s="20">
        <f>H33*H34/2*0.85</f>
        <v>7370193.7137830686</v>
      </c>
    </row>
    <row r="36" spans="3:31" x14ac:dyDescent="0.25">
      <c r="D36" s="19" t="s">
        <v>122</v>
      </c>
      <c r="E36" s="20">
        <f>E33/E32</f>
        <v>109214.43911025763</v>
      </c>
      <c r="F36" s="20">
        <f>F33/F32</f>
        <v>108016.45370459273</v>
      </c>
      <c r="G36" s="20">
        <f>G33/G32</f>
        <v>108794.25079365079</v>
      </c>
      <c r="H36" s="20">
        <f>H33/H32</f>
        <v>106390.38201058201</v>
      </c>
      <c r="I36" s="3">
        <f>1767/1900</f>
        <v>0.93</v>
      </c>
      <c r="J36" s="3">
        <f>1767/1900</f>
        <v>0.93</v>
      </c>
      <c r="P36" s="6"/>
      <c r="Q36" s="21"/>
      <c r="R36" s="21"/>
      <c r="S36" s="6"/>
      <c r="T36" s="21"/>
      <c r="U36" s="21"/>
      <c r="V36" s="17"/>
      <c r="W36" s="21"/>
      <c r="X36" s="6"/>
      <c r="Y36" s="6"/>
      <c r="Z36" s="6"/>
      <c r="AA36" s="6"/>
    </row>
    <row r="37" spans="3:31" x14ac:dyDescent="0.25">
      <c r="E37" s="4" t="s">
        <v>113</v>
      </c>
      <c r="F37" s="4" t="s">
        <v>112</v>
      </c>
      <c r="G37" s="4" t="s">
        <v>85</v>
      </c>
      <c r="H37" s="4" t="s">
        <v>86</v>
      </c>
      <c r="I37" s="4" t="s">
        <v>76</v>
      </c>
      <c r="J37" s="4" t="s">
        <v>59</v>
      </c>
      <c r="K37" s="23" t="str">
        <f>K3</f>
        <v>FY 2012/13 Est</v>
      </c>
      <c r="L37" s="23"/>
      <c r="M37" s="23"/>
      <c r="N37" s="23" t="str">
        <f>N3</f>
        <v>FY 2011/12 Est</v>
      </c>
      <c r="P37" s="6"/>
      <c r="Q37" s="21"/>
      <c r="R37" s="21"/>
      <c r="S37" s="6"/>
      <c r="T37" s="21"/>
      <c r="U37" s="21"/>
      <c r="V37" s="17"/>
      <c r="W37" s="21"/>
      <c r="X37" s="6"/>
      <c r="Y37" s="6"/>
      <c r="Z37" s="6"/>
    </row>
    <row r="38" spans="3:31" x14ac:dyDescent="0.25">
      <c r="D38" s="19" t="s">
        <v>61</v>
      </c>
      <c r="E38" s="46">
        <v>42305</v>
      </c>
      <c r="F38" s="46">
        <v>42305</v>
      </c>
      <c r="G38" s="27">
        <v>40834</v>
      </c>
      <c r="H38" s="27">
        <f>G38</f>
        <v>40834</v>
      </c>
      <c r="I38" s="27">
        <v>40834</v>
      </c>
      <c r="J38" s="27">
        <f>I38</f>
        <v>40834</v>
      </c>
      <c r="K38" s="27">
        <v>40483</v>
      </c>
      <c r="L38" s="27"/>
      <c r="M38" s="27"/>
      <c r="N38" s="27">
        <v>40483</v>
      </c>
      <c r="P38" s="6"/>
      <c r="Q38" s="21"/>
      <c r="R38" s="21"/>
      <c r="S38" s="6"/>
      <c r="T38" s="21"/>
      <c r="U38" s="21"/>
      <c r="V38" s="17"/>
      <c r="W38" s="21"/>
      <c r="X38" s="6"/>
      <c r="Y38" s="6"/>
      <c r="Z38" s="6"/>
    </row>
    <row r="39" spans="3:31" x14ac:dyDescent="0.25">
      <c r="D39" s="11" t="s">
        <v>41</v>
      </c>
      <c r="E39" s="11">
        <v>204744309</v>
      </c>
      <c r="F39" s="11">
        <f>F33</f>
        <v>202498445.75999999</v>
      </c>
      <c r="G39" s="11"/>
      <c r="H39" s="11"/>
      <c r="I39" s="11">
        <v>199665623</v>
      </c>
      <c r="J39" s="11">
        <v>189669963</v>
      </c>
      <c r="K39" s="11">
        <v>189406709</v>
      </c>
      <c r="L39" s="11"/>
      <c r="M39" s="11"/>
      <c r="N39" s="11">
        <v>187731561</v>
      </c>
      <c r="O39" s="15">
        <v>185971513</v>
      </c>
      <c r="P39" s="11">
        <v>196247708</v>
      </c>
      <c r="Q39" s="11"/>
      <c r="R39" s="11"/>
      <c r="S39" s="11"/>
      <c r="T39" s="11"/>
      <c r="U39" s="11"/>
      <c r="V39" s="21"/>
      <c r="W39" s="21"/>
    </row>
    <row r="40" spans="3:31" x14ac:dyDescent="0.25">
      <c r="D40" s="11" t="s">
        <v>42</v>
      </c>
      <c r="E40" s="11">
        <v>1445200</v>
      </c>
      <c r="F40" s="11">
        <v>1460200</v>
      </c>
      <c r="G40" s="11"/>
      <c r="H40" s="11"/>
      <c r="I40" s="11">
        <v>1160353</v>
      </c>
      <c r="J40" s="11">
        <v>1160353</v>
      </c>
      <c r="K40" s="11">
        <v>1398753</v>
      </c>
      <c r="L40" s="11"/>
      <c r="M40" s="11"/>
      <c r="N40" s="11">
        <v>1398753</v>
      </c>
      <c r="O40" s="15">
        <v>1158678</v>
      </c>
      <c r="P40" s="11">
        <v>1093180</v>
      </c>
      <c r="Q40" s="11"/>
      <c r="R40" s="11"/>
      <c r="S40" s="11"/>
      <c r="T40" s="11"/>
      <c r="U40" s="11"/>
      <c r="V40" s="21"/>
      <c r="W40" s="21"/>
    </row>
    <row r="41" spans="3:31" x14ac:dyDescent="0.25">
      <c r="C41" t="s">
        <v>100</v>
      </c>
      <c r="D41" s="11" t="s">
        <v>43</v>
      </c>
      <c r="E41" s="11">
        <v>6981815</v>
      </c>
      <c r="F41" s="11">
        <v>6972516</v>
      </c>
      <c r="G41" s="11">
        <v>6000000</v>
      </c>
      <c r="H41" s="11">
        <v>6000000</v>
      </c>
      <c r="I41" s="11">
        <f>5784654+16600</f>
        <v>5801254</v>
      </c>
      <c r="J41" s="11">
        <f>6092326+18600</f>
        <v>6110926</v>
      </c>
      <c r="K41" s="11">
        <v>5662312</v>
      </c>
      <c r="L41" s="11"/>
      <c r="M41" s="11"/>
      <c r="N41" s="11">
        <v>5673812</v>
      </c>
      <c r="O41" s="15">
        <f>5164945+16300</f>
        <v>5181245</v>
      </c>
      <c r="P41" s="11">
        <v>4816100</v>
      </c>
      <c r="Q41" s="11"/>
      <c r="R41" s="11"/>
      <c r="S41" s="11"/>
      <c r="T41" s="11"/>
      <c r="U41" s="11"/>
      <c r="V41" s="21"/>
      <c r="W41" s="21"/>
    </row>
    <row r="42" spans="3:31" x14ac:dyDescent="0.25">
      <c r="D42" s="11" t="s">
        <v>44</v>
      </c>
      <c r="E42" s="11">
        <v>345367</v>
      </c>
      <c r="F42" s="11">
        <v>345367</v>
      </c>
      <c r="G42" s="11"/>
      <c r="H42" s="11"/>
      <c r="I42" s="11">
        <v>560000</v>
      </c>
      <c r="J42" s="11">
        <v>560000</v>
      </c>
      <c r="K42" s="11">
        <v>175000</v>
      </c>
      <c r="L42" s="11"/>
      <c r="M42" s="11"/>
      <c r="N42" s="11">
        <v>175000</v>
      </c>
      <c r="O42" s="15">
        <v>35000</v>
      </c>
      <c r="P42" s="11">
        <v>147000</v>
      </c>
      <c r="Q42" s="11"/>
      <c r="R42" s="11"/>
      <c r="S42" s="11"/>
      <c r="T42" s="11"/>
      <c r="U42" s="11"/>
      <c r="V42" s="21"/>
      <c r="W42" s="21"/>
    </row>
    <row r="43" spans="3:31" x14ac:dyDescent="0.25">
      <c r="D43" s="11" t="s">
        <v>45</v>
      </c>
      <c r="E43" s="11">
        <f>2356382+6300</f>
        <v>2362682</v>
      </c>
      <c r="F43" s="11">
        <f>2356382+6300</f>
        <v>2362682</v>
      </c>
      <c r="G43" s="11"/>
      <c r="H43" s="11"/>
      <c r="I43" s="11">
        <f>2208045+6800</f>
        <v>2214845</v>
      </c>
      <c r="J43" s="11">
        <f>2176451+6800</f>
        <v>2183251</v>
      </c>
      <c r="K43" s="11">
        <v>2134561</v>
      </c>
      <c r="L43" s="11"/>
      <c r="M43" s="11"/>
      <c r="N43" s="11">
        <v>2134561</v>
      </c>
      <c r="O43" s="15">
        <f>2002480+6500</f>
        <v>2008980</v>
      </c>
      <c r="P43" s="11">
        <v>1993859</v>
      </c>
      <c r="Q43" s="11"/>
      <c r="R43" s="11"/>
      <c r="S43" s="11"/>
      <c r="T43" s="11"/>
      <c r="U43" s="11"/>
      <c r="V43" s="21"/>
      <c r="W43" s="21"/>
    </row>
    <row r="44" spans="3:31" x14ac:dyDescent="0.25">
      <c r="D44" s="11" t="s">
        <v>55</v>
      </c>
      <c r="E44" s="11">
        <f>-E35</f>
        <v>-8228318</v>
      </c>
      <c r="F44" s="11">
        <v>-8289817</v>
      </c>
      <c r="G44" s="11">
        <f>-G35</f>
        <v>-7536721.7237301581</v>
      </c>
      <c r="H44" s="11">
        <f>-H35</f>
        <v>-7370193.7137830686</v>
      </c>
      <c r="I44" s="11">
        <f>-I39*0.028</f>
        <v>-5590637.4440000001</v>
      </c>
      <c r="J44" s="11">
        <f>-J39*0.029</f>
        <v>-5500428.9270000001</v>
      </c>
      <c r="K44" s="11">
        <v>-4286477</v>
      </c>
      <c r="L44" s="11"/>
      <c r="M44" s="11"/>
      <c r="N44" s="11">
        <v>-4688569</v>
      </c>
      <c r="O44" s="15">
        <f>-4255606+2000654</f>
        <v>-2254952</v>
      </c>
      <c r="V44" s="21"/>
      <c r="W44" s="21"/>
    </row>
    <row r="45" spans="3:31" x14ac:dyDescent="0.25">
      <c r="E45" s="25">
        <f t="shared" ref="E45:F45" si="19">SUM(E39:E44)</f>
        <v>207651055</v>
      </c>
      <c r="F45" s="25">
        <f t="shared" si="19"/>
        <v>205349393.75999999</v>
      </c>
      <c r="G45" s="25">
        <f t="shared" ref="G45:H45" si="20">SUM(G39:G44)</f>
        <v>-1536721.7237301581</v>
      </c>
      <c r="H45" s="25">
        <f t="shared" si="20"/>
        <v>-1370193.7137830686</v>
      </c>
      <c r="I45" s="25">
        <f t="shared" ref="I45:N45" si="21">SUM(I39:I44)</f>
        <v>203811437.55599999</v>
      </c>
      <c r="J45" s="25">
        <f t="shared" si="21"/>
        <v>194184064.07300001</v>
      </c>
      <c r="K45" s="25">
        <f t="shared" si="21"/>
        <v>194490858</v>
      </c>
      <c r="L45" s="25"/>
      <c r="M45" s="25"/>
      <c r="N45" s="25">
        <f t="shared" si="21"/>
        <v>192425118</v>
      </c>
      <c r="O45" s="25">
        <f>SUM(O39:O44)</f>
        <v>192100464</v>
      </c>
      <c r="P45" s="21">
        <v>8588156</v>
      </c>
      <c r="Q45" s="21"/>
      <c r="R45" s="21"/>
      <c r="S45" s="20" t="s">
        <v>57</v>
      </c>
    </row>
    <row r="46" spans="3:31" x14ac:dyDescent="0.25">
      <c r="E46" s="25">
        <f t="shared" ref="E46:J46" si="22">E39+E40+E41+E42+E43</f>
        <v>215879373</v>
      </c>
      <c r="F46" s="25">
        <f t="shared" si="22"/>
        <v>213639210.75999999</v>
      </c>
      <c r="G46" s="25">
        <f t="shared" si="22"/>
        <v>6000000</v>
      </c>
      <c r="H46" s="25">
        <f t="shared" si="22"/>
        <v>6000000</v>
      </c>
      <c r="I46" s="25">
        <f t="shared" si="22"/>
        <v>209402075</v>
      </c>
      <c r="J46" s="25">
        <f t="shared" si="22"/>
        <v>199684493</v>
      </c>
    </row>
    <row r="47" spans="3:31" x14ac:dyDescent="0.25">
      <c r="D47" s="11" t="s">
        <v>78</v>
      </c>
      <c r="E47" s="25">
        <v>8228318</v>
      </c>
      <c r="F47" s="25">
        <v>8113621</v>
      </c>
      <c r="K47" s="11">
        <v>-5418509</v>
      </c>
      <c r="L47" s="11"/>
      <c r="M47" s="11"/>
      <c r="N47" s="11">
        <v>-5333074</v>
      </c>
    </row>
    <row r="48" spans="3:31" x14ac:dyDescent="0.25">
      <c r="K48" s="28">
        <f>K47/K39</f>
        <v>-2.860779868151344E-2</v>
      </c>
      <c r="L48" s="28"/>
      <c r="M48" s="28"/>
      <c r="N48" s="28">
        <f>N47/N39</f>
        <v>-2.8407977708127616E-2</v>
      </c>
    </row>
    <row r="49" spans="4:31" x14ac:dyDescent="0.25">
      <c r="D49" s="30" t="s">
        <v>123</v>
      </c>
      <c r="K49" s="21"/>
      <c r="L49" s="21"/>
      <c r="M49" s="21"/>
      <c r="N49" s="21"/>
    </row>
    <row r="50" spans="4:31" x14ac:dyDescent="0.25">
      <c r="D50" s="47" t="s">
        <v>80</v>
      </c>
      <c r="E50" s="28">
        <v>0.22500000000000001</v>
      </c>
      <c r="F50" s="28">
        <v>0.21199999999999999</v>
      </c>
      <c r="G50" s="28">
        <v>0.193</v>
      </c>
      <c r="H50" s="28">
        <v>0.17649000000000001</v>
      </c>
      <c r="I50" s="28">
        <v>0.154</v>
      </c>
      <c r="J50" s="28">
        <v>0.14998</v>
      </c>
      <c r="K50" s="28">
        <v>0.157</v>
      </c>
      <c r="L50" s="28"/>
      <c r="M50" s="28"/>
      <c r="N50" s="28">
        <v>0.1484</v>
      </c>
      <c r="O50" s="28">
        <v>0.11873</v>
      </c>
      <c r="P50" s="28">
        <v>0.11708</v>
      </c>
    </row>
    <row r="53" spans="4:31" x14ac:dyDescent="0.25">
      <c r="D53" s="19" t="s">
        <v>81</v>
      </c>
      <c r="E53" s="23"/>
      <c r="F53" s="23"/>
      <c r="G53" s="23"/>
      <c r="H53" s="23"/>
      <c r="I53" s="23">
        <f>(I39/1900)*(1-(5*0.0275))</f>
        <v>90637.684125</v>
      </c>
      <c r="J53" s="23">
        <f>(J39/1900)*(1-(5*0.0275))</f>
        <v>86100.180572368423</v>
      </c>
    </row>
    <row r="54" spans="4:31" x14ac:dyDescent="0.25">
      <c r="D54" s="19" t="s">
        <v>82</v>
      </c>
    </row>
    <row r="55" spans="4:31" x14ac:dyDescent="0.25">
      <c r="D55" s="19" t="s">
        <v>83</v>
      </c>
      <c r="E55" s="19">
        <f>50+F55</f>
        <v>375</v>
      </c>
      <c r="F55" s="19">
        <v>325</v>
      </c>
      <c r="G55" s="19">
        <f>50+H55</f>
        <v>375</v>
      </c>
      <c r="H55" s="19">
        <v>325</v>
      </c>
      <c r="I55" s="19">
        <f>100+J55</f>
        <v>190</v>
      </c>
      <c r="J55" s="19">
        <v>90</v>
      </c>
    </row>
    <row r="57" spans="4:31" x14ac:dyDescent="0.25">
      <c r="E57" s="23">
        <f>E55*E36</f>
        <v>40955414.66634661</v>
      </c>
      <c r="F57" s="23">
        <f>F55*F36</f>
        <v>35105347.453992635</v>
      </c>
      <c r="G57" s="23">
        <f>G55*G36</f>
        <v>40797844.047619045</v>
      </c>
      <c r="H57" s="23">
        <f>H55*H36</f>
        <v>34576874.153439149</v>
      </c>
      <c r="I57" s="23">
        <f>I55*I53</f>
        <v>17221159.983750001</v>
      </c>
      <c r="J57" s="23">
        <f>J55*J53</f>
        <v>7749016.251513158</v>
      </c>
    </row>
    <row r="58" spans="4:31" x14ac:dyDescent="0.25">
      <c r="D58" s="19" t="s">
        <v>77</v>
      </c>
      <c r="E58" s="23">
        <f t="shared" ref="E58:J58" si="23">E57*0.0749</f>
        <v>3067560.558509361</v>
      </c>
      <c r="F58" s="23">
        <f t="shared" si="23"/>
        <v>2629390.5243040482</v>
      </c>
      <c r="G58" s="23">
        <f t="shared" si="23"/>
        <v>3055758.5191666661</v>
      </c>
      <c r="H58" s="23">
        <f t="shared" si="23"/>
        <v>2589807.8740925919</v>
      </c>
      <c r="I58" s="23">
        <f t="shared" si="23"/>
        <v>1289864.8827828749</v>
      </c>
      <c r="J58" s="23">
        <f t="shared" si="23"/>
        <v>580401.3172383355</v>
      </c>
    </row>
    <row r="61" spans="4:31" x14ac:dyDescent="0.25">
      <c r="D61" t="s">
        <v>3649</v>
      </c>
    </row>
    <row r="62" spans="4:31" x14ac:dyDescent="0.25">
      <c r="D62" t="s">
        <v>87</v>
      </c>
    </row>
    <row r="63" spans="4:31" x14ac:dyDescent="0.25">
      <c r="D63" t="s">
        <v>94</v>
      </c>
      <c r="F63" s="19">
        <f>FTE!J256</f>
        <v>13618716.800000003</v>
      </c>
    </row>
    <row r="64" spans="4:31" s="19" customFormat="1" x14ac:dyDescent="0.25">
      <c r="D64" s="19" t="s">
        <v>97</v>
      </c>
      <c r="E64" s="21">
        <f>FTE!D134</f>
        <v>12090644.799999999</v>
      </c>
      <c r="F64" s="21">
        <f>FTE!J134</f>
        <v>12661687.999999994</v>
      </c>
      <c r="G64" s="26">
        <v>16917466.93</v>
      </c>
      <c r="H64" s="26">
        <v>15896623.390000001</v>
      </c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4:31" s="19" customFormat="1" x14ac:dyDescent="0.25">
      <c r="D65" s="19" t="s">
        <v>101</v>
      </c>
      <c r="E65" s="45">
        <v>131</v>
      </c>
      <c r="F65" s="45">
        <v>131</v>
      </c>
      <c r="G65" s="35">
        <v>163</v>
      </c>
      <c r="H65" s="35">
        <v>163</v>
      </c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4:31" x14ac:dyDescent="0.25">
      <c r="D66" t="s">
        <v>88</v>
      </c>
      <c r="E66" s="26"/>
      <c r="G66" s="26"/>
    </row>
    <row r="67" spans="4:31" s="19" customFormat="1" x14ac:dyDescent="0.25">
      <c r="E67" s="26"/>
      <c r="G67" s="2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4:31" x14ac:dyDescent="0.25">
      <c r="D68" t="s">
        <v>89</v>
      </c>
      <c r="E68" s="19">
        <v>119</v>
      </c>
      <c r="F68" s="19">
        <v>119</v>
      </c>
      <c r="G68" s="19">
        <v>150</v>
      </c>
      <c r="H68" s="19">
        <v>150</v>
      </c>
    </row>
    <row r="69" spans="4:31" x14ac:dyDescent="0.25">
      <c r="D69" t="s">
        <v>90</v>
      </c>
      <c r="E69" s="20">
        <f>FTE!D256</f>
        <v>13598478.400000002</v>
      </c>
      <c r="F69" s="20">
        <f>FTE!J256</f>
        <v>13618716.800000003</v>
      </c>
      <c r="G69" s="26">
        <v>17579071.149999999</v>
      </c>
      <c r="H69" s="20">
        <v>17395336.296</v>
      </c>
    </row>
    <row r="70" spans="4:31" x14ac:dyDescent="0.25">
      <c r="D70" t="s">
        <v>91</v>
      </c>
      <c r="E70" s="20">
        <f>E69/E68</f>
        <v>114272.92773109245</v>
      </c>
      <c r="F70" s="20">
        <f>F69/F68</f>
        <v>114442.99831932776</v>
      </c>
      <c r="G70" s="20">
        <f>G69/G68</f>
        <v>117193.80766666666</v>
      </c>
      <c r="H70" s="20">
        <f>H69/H68</f>
        <v>115968.90863999999</v>
      </c>
    </row>
    <row r="71" spans="4:31" x14ac:dyDescent="0.25">
      <c r="D71" t="s">
        <v>115</v>
      </c>
      <c r="E71" s="23">
        <f>50*E70</f>
        <v>5713646.386554623</v>
      </c>
      <c r="F71" s="23">
        <f>50*F70</f>
        <v>5722149.9159663878</v>
      </c>
      <c r="G71" s="23">
        <f>25*G70</f>
        <v>2929845.1916666664</v>
      </c>
      <c r="H71" s="23">
        <f>25*H70</f>
        <v>2899222.716</v>
      </c>
    </row>
    <row r="74" spans="4:31" x14ac:dyDescent="0.25">
      <c r="D74" t="s">
        <v>95</v>
      </c>
    </row>
    <row r="75" spans="4:31" x14ac:dyDescent="0.25">
      <c r="D75" t="s">
        <v>96</v>
      </c>
    </row>
    <row r="76" spans="4:31" s="19" customFormat="1" x14ac:dyDescent="0.25">
      <c r="D76" s="19" t="s">
        <v>97</v>
      </c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4:31" s="19" customFormat="1" x14ac:dyDescent="0.25"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4:31" x14ac:dyDescent="0.25">
      <c r="D78" s="19" t="s">
        <v>88</v>
      </c>
    </row>
    <row r="79" spans="4:31" x14ac:dyDescent="0.25">
      <c r="D79" s="19" t="s">
        <v>89</v>
      </c>
      <c r="E79" s="21">
        <f>1331+E68</f>
        <v>1450</v>
      </c>
      <c r="F79" s="21">
        <f>1331+F68</f>
        <v>1450</v>
      </c>
      <c r="G79" s="21">
        <v>1599</v>
      </c>
      <c r="H79" s="21">
        <v>1599</v>
      </c>
    </row>
    <row r="80" spans="4:31" x14ac:dyDescent="0.25">
      <c r="D80" s="19" t="s">
        <v>90</v>
      </c>
      <c r="E80" s="26">
        <f>FTE!J256+FTE!L1589</f>
        <v>164290742.72000048</v>
      </c>
      <c r="F80" s="26">
        <f>FTE!D256+FTE!F1589</f>
        <v>163712082.56000039</v>
      </c>
      <c r="G80" s="26">
        <v>177843838.41</v>
      </c>
      <c r="H80" s="26">
        <v>175530256.50999999</v>
      </c>
    </row>
    <row r="81" spans="1:8" x14ac:dyDescent="0.25">
      <c r="D81" s="19" t="s">
        <v>91</v>
      </c>
      <c r="E81" s="20">
        <f>E80/E79</f>
        <v>113303.96049655206</v>
      </c>
      <c r="F81" s="20">
        <f>F80/F79</f>
        <v>112904.88452413819</v>
      </c>
      <c r="G81" s="20">
        <f>G80/G79</f>
        <v>111221.91270168855</v>
      </c>
      <c r="H81" s="20">
        <f>H80/H79</f>
        <v>109775.01970606629</v>
      </c>
    </row>
    <row r="82" spans="1:8" x14ac:dyDescent="0.25">
      <c r="D82" s="19" t="s">
        <v>92</v>
      </c>
      <c r="E82" s="23">
        <f>25*E81</f>
        <v>2832599.0124138016</v>
      </c>
      <c r="F82" s="23">
        <f>25*F81</f>
        <v>2822622.1131034549</v>
      </c>
      <c r="G82" s="23">
        <f>25*G81</f>
        <v>2780547.8175422135</v>
      </c>
      <c r="H82" s="23">
        <f>25*H81</f>
        <v>2744375.4926516572</v>
      </c>
    </row>
    <row r="83" spans="1:8" x14ac:dyDescent="0.25">
      <c r="D83" t="s">
        <v>93</v>
      </c>
      <c r="E83" s="21">
        <f>E32-E68</f>
        <v>1755.7</v>
      </c>
      <c r="F83" s="21">
        <f>F32-F68</f>
        <v>1755.7</v>
      </c>
      <c r="G83" s="21">
        <v>1781</v>
      </c>
      <c r="H83" s="21">
        <v>1781</v>
      </c>
    </row>
    <row r="88" spans="1:8" x14ac:dyDescent="0.25">
      <c r="F88" s="26">
        <f>F33-F80</f>
        <v>38786363.199999601</v>
      </c>
      <c r="H88" s="26">
        <f>H33-H80</f>
        <v>25547565.49000001</v>
      </c>
    </row>
    <row r="90" spans="1:8" x14ac:dyDescent="0.25">
      <c r="E90" s="25">
        <f>E32-E79</f>
        <v>424.70000000000005</v>
      </c>
      <c r="F90" s="25">
        <f>F32-F79</f>
        <v>424.70000000000005</v>
      </c>
      <c r="G90" s="25">
        <f>G32-G79</f>
        <v>291</v>
      </c>
      <c r="H90" s="25">
        <f>H32-H79</f>
        <v>291</v>
      </c>
    </row>
    <row r="92" spans="1:8" x14ac:dyDescent="0.25">
      <c r="E92" s="30"/>
      <c r="F92" s="30"/>
    </row>
    <row r="93" spans="1:8" x14ac:dyDescent="0.25">
      <c r="A93" s="16">
        <f>A20</f>
        <v>0.64910000000000001</v>
      </c>
      <c r="B93" s="16">
        <f>B20</f>
        <v>0.63650000000000007</v>
      </c>
      <c r="D93" t="s">
        <v>102</v>
      </c>
      <c r="E93" s="29">
        <f>E33*0.119</f>
        <v>24364572.770999998</v>
      </c>
      <c r="F93" s="29">
        <f>F33*0.119</f>
        <v>24097315.04544</v>
      </c>
      <c r="G93" s="21">
        <v>23100000</v>
      </c>
      <c r="H93" s="21">
        <v>29457000</v>
      </c>
    </row>
    <row r="94" spans="1:8" x14ac:dyDescent="0.25">
      <c r="A94" s="16">
        <v>0.70289999999999997</v>
      </c>
      <c r="B94" s="16">
        <v>0.67879999999999996</v>
      </c>
      <c r="C94" t="s">
        <v>103</v>
      </c>
    </row>
    <row r="96" spans="1:8" x14ac:dyDescent="0.25">
      <c r="D96" t="s">
        <v>23</v>
      </c>
      <c r="E96" s="20">
        <f>F96*1.02</f>
        <v>10.4244</v>
      </c>
      <c r="F96" s="19">
        <v>10.220000000000001</v>
      </c>
    </row>
    <row r="97" spans="4:6" x14ac:dyDescent="0.25">
      <c r="D97" t="s">
        <v>134</v>
      </c>
      <c r="E97" s="20">
        <f>F97*1.02</f>
        <v>172.98179999999999</v>
      </c>
      <c r="F97" s="19">
        <v>169.59</v>
      </c>
    </row>
  </sheetData>
  <pageMargins left="0.2" right="0.2" top="0.25" bottom="0.25" header="0.3" footer="0.3"/>
  <pageSetup paperSize="17" scale="6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C33" sqref="C33"/>
    </sheetView>
  </sheetViews>
  <sheetFormatPr defaultRowHeight="15" x14ac:dyDescent="0.25"/>
  <cols>
    <col min="1" max="1" width="24.42578125" customWidth="1"/>
    <col min="2" max="2" width="19.5703125" style="19" customWidth="1"/>
    <col min="3" max="8" width="16.85546875" style="20" bestFit="1" customWidth="1"/>
    <col min="9" max="11" width="14.28515625" style="20" bestFit="1" customWidth="1"/>
  </cols>
  <sheetData>
    <row r="1" spans="1:12" x14ac:dyDescent="0.25">
      <c r="A1" t="s">
        <v>109</v>
      </c>
    </row>
    <row r="3" spans="1:12" x14ac:dyDescent="0.25">
      <c r="B3" s="4" t="s">
        <v>118</v>
      </c>
      <c r="C3" s="4" t="s">
        <v>39</v>
      </c>
      <c r="D3" s="4" t="s">
        <v>39</v>
      </c>
      <c r="E3" s="4" t="s">
        <v>39</v>
      </c>
      <c r="F3" s="4" t="s">
        <v>39</v>
      </c>
      <c r="G3" s="4" t="s">
        <v>39</v>
      </c>
      <c r="H3" s="4" t="s">
        <v>39</v>
      </c>
      <c r="I3" s="4" t="s">
        <v>39</v>
      </c>
      <c r="J3" s="4" t="s">
        <v>39</v>
      </c>
      <c r="K3" s="4" t="s">
        <v>39</v>
      </c>
    </row>
    <row r="4" spans="1:12" x14ac:dyDescent="0.25">
      <c r="B4" s="20" t="s">
        <v>119</v>
      </c>
      <c r="C4" s="20" t="s">
        <v>106</v>
      </c>
      <c r="D4" s="20" t="s">
        <v>105</v>
      </c>
      <c r="E4" s="20" t="s">
        <v>99</v>
      </c>
      <c r="F4" s="20" t="s">
        <v>104</v>
      </c>
      <c r="G4" s="20" t="s">
        <v>73</v>
      </c>
      <c r="H4" s="20" t="s">
        <v>60</v>
      </c>
      <c r="I4" s="20" t="s">
        <v>54</v>
      </c>
      <c r="J4" s="20" t="s">
        <v>27</v>
      </c>
      <c r="K4" s="20" t="s">
        <v>28</v>
      </c>
    </row>
    <row r="5" spans="1:12" x14ac:dyDescent="0.25">
      <c r="A5" t="s">
        <v>13</v>
      </c>
      <c r="B5" s="21"/>
      <c r="C5" s="21"/>
      <c r="D5" s="21"/>
      <c r="E5" s="21"/>
      <c r="F5" s="21"/>
      <c r="G5" s="21"/>
      <c r="H5" s="21" t="s">
        <v>26</v>
      </c>
      <c r="I5" s="21" t="s">
        <v>26</v>
      </c>
      <c r="J5" s="21" t="s">
        <v>26</v>
      </c>
      <c r="K5" s="21" t="s">
        <v>26</v>
      </c>
      <c r="L5" s="21"/>
    </row>
    <row r="6" spans="1:12" s="19" customFormat="1" x14ac:dyDescent="0.25">
      <c r="A6" s="19" t="s">
        <v>111</v>
      </c>
      <c r="B6" s="21">
        <v>2736600</v>
      </c>
      <c r="C6" s="21">
        <v>2694267</v>
      </c>
      <c r="D6" s="21">
        <v>2663970</v>
      </c>
      <c r="E6" s="21">
        <v>2500402</v>
      </c>
      <c r="F6" s="21">
        <v>2585118</v>
      </c>
      <c r="G6" s="20">
        <v>2491601.5099999998</v>
      </c>
      <c r="H6" s="21">
        <v>2465413</v>
      </c>
      <c r="I6" s="21">
        <v>2415346</v>
      </c>
      <c r="J6" s="21">
        <v>2289797.5</v>
      </c>
      <c r="K6" s="21">
        <v>2113768.4900000002</v>
      </c>
      <c r="L6" s="21"/>
    </row>
    <row r="7" spans="1:12" x14ac:dyDescent="0.25">
      <c r="A7" t="s">
        <v>15</v>
      </c>
      <c r="B7" s="21">
        <v>2796000</v>
      </c>
      <c r="C7" s="21">
        <v>750380</v>
      </c>
      <c r="D7" s="21">
        <v>2429141</v>
      </c>
      <c r="E7" s="29">
        <v>778219</v>
      </c>
      <c r="F7" s="21">
        <v>2394694</v>
      </c>
      <c r="G7" s="21">
        <v>1685069.93</v>
      </c>
      <c r="H7" s="21">
        <v>1488897</v>
      </c>
      <c r="I7" s="21">
        <v>1835522.1199999999</v>
      </c>
      <c r="J7" s="21">
        <v>2458207.4300000006</v>
      </c>
      <c r="K7" s="21">
        <v>-232370.76000000004</v>
      </c>
      <c r="L7" s="21"/>
    </row>
    <row r="8" spans="1:12" s="19" customFormat="1" x14ac:dyDescent="0.25">
      <c r="A8" s="19" t="s">
        <v>17</v>
      </c>
      <c r="B8" s="21">
        <v>50720400</v>
      </c>
      <c r="C8" s="21">
        <v>47171764</v>
      </c>
      <c r="D8" s="21">
        <v>45925193</v>
      </c>
      <c r="E8" s="21">
        <v>40863005</v>
      </c>
      <c r="F8" s="21">
        <v>40544869</v>
      </c>
      <c r="G8" s="20">
        <v>36506816.789999999</v>
      </c>
      <c r="H8" s="21">
        <v>36831032</v>
      </c>
      <c r="I8" s="21">
        <v>36084524.299999997</v>
      </c>
      <c r="J8" s="21">
        <v>34467049.640000001</v>
      </c>
      <c r="K8" s="20">
        <v>33954878.120000005</v>
      </c>
      <c r="L8" s="21"/>
    </row>
    <row r="9" spans="1:12" x14ac:dyDescent="0.25">
      <c r="A9" t="s">
        <v>18</v>
      </c>
      <c r="B9" s="21">
        <v>135900</v>
      </c>
      <c r="C9" s="21">
        <v>156642</v>
      </c>
      <c r="D9" s="21">
        <v>115073</v>
      </c>
      <c r="E9" s="29">
        <v>180897</v>
      </c>
      <c r="F9" s="21">
        <v>176483</v>
      </c>
      <c r="G9" s="21">
        <v>163105.70000000001</v>
      </c>
      <c r="H9" s="21">
        <v>170544</v>
      </c>
      <c r="I9" s="21">
        <v>121792</v>
      </c>
      <c r="J9" s="21">
        <v>111087</v>
      </c>
      <c r="K9" s="21">
        <v>85973.61</v>
      </c>
      <c r="L9" s="21"/>
    </row>
    <row r="10" spans="1:12" x14ac:dyDescent="0.25">
      <c r="A10" t="s">
        <v>19</v>
      </c>
      <c r="B10" s="21">
        <v>3427200</v>
      </c>
      <c r="C10" s="21">
        <v>3411314</v>
      </c>
      <c r="D10" s="21">
        <v>3369421</v>
      </c>
      <c r="E10" s="29">
        <v>3384538</v>
      </c>
      <c r="F10" s="21">
        <v>3254851</v>
      </c>
      <c r="G10" s="21">
        <v>3064912.01</v>
      </c>
      <c r="H10" s="21">
        <v>2977507</v>
      </c>
      <c r="I10" s="21">
        <v>2850900.0599999996</v>
      </c>
      <c r="J10" s="21">
        <v>2821290.9</v>
      </c>
      <c r="K10" s="21">
        <v>2789263.68</v>
      </c>
      <c r="L10" s="21"/>
    </row>
    <row r="11" spans="1:12" x14ac:dyDescent="0.25">
      <c r="A11" t="s">
        <v>20</v>
      </c>
      <c r="B11" s="21">
        <v>27652600</v>
      </c>
      <c r="C11" s="21">
        <v>25618068</v>
      </c>
      <c r="D11" s="21">
        <v>25902071</v>
      </c>
      <c r="E11" s="29">
        <v>26107540</v>
      </c>
      <c r="F11" s="21">
        <v>23734112</v>
      </c>
      <c r="G11" s="21">
        <v>22463181.800000001</v>
      </c>
      <c r="H11" s="21">
        <v>19930217</v>
      </c>
      <c r="I11" s="21">
        <v>20182122.950000003</v>
      </c>
      <c r="J11" s="21">
        <v>19890457.720000006</v>
      </c>
      <c r="K11" s="21">
        <v>18353249.77</v>
      </c>
      <c r="L11" s="21"/>
    </row>
    <row r="12" spans="1:12" x14ac:dyDescent="0.25">
      <c r="A12" t="s">
        <v>21</v>
      </c>
      <c r="B12" s="21">
        <v>13985875</v>
      </c>
      <c r="C12" s="21">
        <v>13001075</v>
      </c>
      <c r="D12" s="21">
        <v>13056672</v>
      </c>
      <c r="E12" s="29">
        <v>13181074</v>
      </c>
      <c r="F12" s="21">
        <v>12763932</v>
      </c>
      <c r="G12" s="21">
        <v>11926751.050000001</v>
      </c>
      <c r="H12" s="21">
        <v>9839427</v>
      </c>
      <c r="I12" s="21">
        <v>10599798.679999996</v>
      </c>
      <c r="J12" s="21">
        <v>10157000.859999999</v>
      </c>
      <c r="K12" s="21">
        <v>9207013.839999998</v>
      </c>
      <c r="L12" s="21"/>
    </row>
    <row r="13" spans="1:12" x14ac:dyDescent="0.25">
      <c r="A13" t="s">
        <v>23</v>
      </c>
      <c r="B13" s="21">
        <v>216000</v>
      </c>
      <c r="C13" s="21">
        <v>210069</v>
      </c>
      <c r="D13" s="21">
        <v>202994</v>
      </c>
      <c r="E13" s="29">
        <v>198029</v>
      </c>
      <c r="F13" s="21">
        <v>200406</v>
      </c>
      <c r="G13" s="21">
        <v>206782.3</v>
      </c>
      <c r="H13" s="21">
        <v>211515</v>
      </c>
      <c r="I13" s="14">
        <v>211761.72999999998</v>
      </c>
      <c r="J13" s="21">
        <v>210089.72999999998</v>
      </c>
      <c r="K13" s="21">
        <v>204474.94999999998</v>
      </c>
      <c r="L13" s="21"/>
    </row>
    <row r="14" spans="1:12" x14ac:dyDescent="0.25">
      <c r="A14" t="s">
        <v>24</v>
      </c>
      <c r="B14" s="21">
        <v>416800</v>
      </c>
      <c r="C14" s="21">
        <v>416636</v>
      </c>
      <c r="D14" s="21">
        <v>410920</v>
      </c>
      <c r="E14" s="29">
        <v>347525</v>
      </c>
      <c r="F14" s="21">
        <v>276192</v>
      </c>
      <c r="G14" s="21">
        <v>281131.08</v>
      </c>
      <c r="H14" s="21">
        <v>359540</v>
      </c>
      <c r="I14" s="14">
        <v>439289.10000000003</v>
      </c>
      <c r="J14" s="21">
        <v>446365.18000000005</v>
      </c>
      <c r="K14" s="21">
        <v>430652.64</v>
      </c>
      <c r="L14" s="21"/>
    </row>
    <row r="15" spans="1:12" s="19" customFormat="1" x14ac:dyDescent="0.25">
      <c r="A15" s="19" t="s">
        <v>108</v>
      </c>
      <c r="B15" s="21">
        <v>8053900</v>
      </c>
      <c r="C15" s="21">
        <v>8129615</v>
      </c>
      <c r="D15" s="21">
        <v>7857718</v>
      </c>
      <c r="E15" s="29">
        <v>7421644</v>
      </c>
      <c r="F15" s="21">
        <v>7880916</v>
      </c>
      <c r="G15" s="21">
        <v>7574431.9299999997</v>
      </c>
      <c r="H15" s="21">
        <v>7651752</v>
      </c>
      <c r="I15" s="14">
        <v>7537448.8800000008</v>
      </c>
      <c r="J15" s="21">
        <v>7361026.9000000013</v>
      </c>
      <c r="K15" s="21">
        <v>6969696.3300000001</v>
      </c>
      <c r="L15" s="21"/>
    </row>
    <row r="16" spans="1:12" s="19" customFormat="1" x14ac:dyDescent="0.25">
      <c r="A16" s="19" t="s">
        <v>116</v>
      </c>
      <c r="B16" s="21">
        <v>9140125</v>
      </c>
      <c r="C16" s="21"/>
      <c r="D16" s="21">
        <v>10000000</v>
      </c>
      <c r="E16" s="29">
        <v>5000000</v>
      </c>
      <c r="F16" s="21"/>
      <c r="G16" s="21"/>
      <c r="H16" s="21"/>
      <c r="I16" s="14"/>
      <c r="J16" s="21"/>
      <c r="K16" s="21"/>
      <c r="L16" s="21"/>
    </row>
    <row r="17" spans="1:12" x14ac:dyDescent="0.25">
      <c r="A17" t="s">
        <v>56</v>
      </c>
      <c r="B17" s="21"/>
      <c r="C17" s="21">
        <v>5743832.0199999996</v>
      </c>
      <c r="D17" s="21">
        <v>5013217.76</v>
      </c>
      <c r="E17" s="21">
        <v>6136685.5899999999</v>
      </c>
      <c r="F17" s="21">
        <v>5898690.5999999996</v>
      </c>
      <c r="G17" s="21">
        <v>5519368.3399999999</v>
      </c>
      <c r="H17" s="21">
        <v>4770885.67</v>
      </c>
      <c r="I17" s="21">
        <v>4886848.91</v>
      </c>
      <c r="J17" s="21">
        <v>6470092.79</v>
      </c>
      <c r="K17" s="21">
        <v>0</v>
      </c>
      <c r="L17" s="21"/>
    </row>
    <row r="18" spans="1:12" s="19" customFormat="1" x14ac:dyDescent="0.25">
      <c r="H18" s="20"/>
      <c r="I18" s="20"/>
      <c r="J18" s="20"/>
      <c r="K18" s="20"/>
    </row>
    <row r="19" spans="1:12" s="21" customFormat="1" x14ac:dyDescent="0.25">
      <c r="A19" s="21" t="s">
        <v>110</v>
      </c>
      <c r="C19" s="21">
        <v>1738</v>
      </c>
      <c r="D19" s="21">
        <v>1713</v>
      </c>
      <c r="E19" s="21">
        <v>1710</v>
      </c>
      <c r="F19" s="21">
        <v>1732</v>
      </c>
      <c r="G19" s="21">
        <v>1784</v>
      </c>
      <c r="H19" s="21">
        <v>1856</v>
      </c>
      <c r="I19" s="21">
        <v>1885</v>
      </c>
      <c r="J19" s="21">
        <v>1883</v>
      </c>
    </row>
    <row r="21" spans="1:12" s="19" customFormat="1" x14ac:dyDescent="0.25">
      <c r="C21" s="20"/>
      <c r="D21" s="20"/>
      <c r="E21" s="20"/>
      <c r="F21" s="20"/>
      <c r="G21" s="20"/>
      <c r="H21" s="20"/>
      <c r="I21" s="20"/>
      <c r="J21" s="20"/>
      <c r="K21" s="20"/>
    </row>
    <row r="22" spans="1:12" x14ac:dyDescent="0.25">
      <c r="A22" t="s">
        <v>107</v>
      </c>
    </row>
    <row r="23" spans="1:12" x14ac:dyDescent="0.25">
      <c r="A23" s="19" t="s">
        <v>19</v>
      </c>
      <c r="B23" s="16">
        <f t="shared" ref="B23:J27" si="0">(B10-C10)/C10</f>
        <v>4.6568565661208551E-3</v>
      </c>
      <c r="C23" s="16">
        <f t="shared" si="0"/>
        <v>1.2433293435281611E-2</v>
      </c>
      <c r="D23" s="16">
        <f t="shared" si="0"/>
        <v>-4.4664884838048801E-3</v>
      </c>
      <c r="E23" s="16">
        <f t="shared" si="0"/>
        <v>3.9844220211616446E-2</v>
      </c>
      <c r="F23" s="16">
        <f t="shared" si="0"/>
        <v>6.197208578265196E-2</v>
      </c>
      <c r="G23" s="16">
        <f t="shared" si="0"/>
        <v>2.9355098073656848E-2</v>
      </c>
      <c r="H23" s="16">
        <f t="shared" si="0"/>
        <v>4.440946274349597E-2</v>
      </c>
      <c r="I23" s="16">
        <f t="shared" si="0"/>
        <v>1.0494897920664503E-2</v>
      </c>
      <c r="J23" s="16">
        <f t="shared" si="0"/>
        <v>1.1482320667510265E-2</v>
      </c>
    </row>
    <row r="24" spans="1:12" x14ac:dyDescent="0.25">
      <c r="A24" s="19" t="s">
        <v>20</v>
      </c>
      <c r="B24" s="16">
        <f t="shared" si="0"/>
        <v>7.9417854617295891E-2</v>
      </c>
      <c r="C24" s="16">
        <f t="shared" si="0"/>
        <v>-1.096449005950142E-2</v>
      </c>
      <c r="D24" s="16">
        <f t="shared" si="0"/>
        <v>-7.8701018939356208E-3</v>
      </c>
      <c r="E24" s="16">
        <f t="shared" si="0"/>
        <v>0.10000070784194497</v>
      </c>
      <c r="F24" s="16">
        <f t="shared" si="0"/>
        <v>5.6578369498839175E-2</v>
      </c>
      <c r="G24" s="16">
        <f t="shared" si="0"/>
        <v>0.12709168194204815</v>
      </c>
      <c r="H24" s="16">
        <f t="shared" si="0"/>
        <v>-1.2481637864563844E-2</v>
      </c>
      <c r="I24" s="16">
        <f t="shared" si="0"/>
        <v>1.4663575575072117E-2</v>
      </c>
      <c r="J24" s="16">
        <f t="shared" si="0"/>
        <v>8.3756717162576197E-2</v>
      </c>
    </row>
    <row r="25" spans="1:12" x14ac:dyDescent="0.25">
      <c r="A25" s="19" t="s">
        <v>21</v>
      </c>
      <c r="B25" s="16">
        <f t="shared" si="0"/>
        <v>7.5747582411454434E-2</v>
      </c>
      <c r="C25" s="16">
        <f t="shared" si="0"/>
        <v>-4.2581294835314851E-3</v>
      </c>
      <c r="D25" s="16">
        <f t="shared" si="0"/>
        <v>-9.4379259231834982E-3</v>
      </c>
      <c r="E25" s="16">
        <f t="shared" si="0"/>
        <v>3.2681308549747837E-2</v>
      </c>
      <c r="F25" s="16">
        <f t="shared" si="0"/>
        <v>7.0193546129228485E-2</v>
      </c>
      <c r="G25" s="16">
        <f t="shared" si="0"/>
        <v>0.21213878104893719</v>
      </c>
      <c r="H25" s="16">
        <f t="shared" si="0"/>
        <v>-7.1734539773353159E-2</v>
      </c>
      <c r="I25" s="16">
        <f t="shared" si="0"/>
        <v>4.3595331545536228E-2</v>
      </c>
      <c r="J25" s="16">
        <f t="shared" si="0"/>
        <v>0.10318079634818944</v>
      </c>
    </row>
    <row r="26" spans="1:12" x14ac:dyDescent="0.25">
      <c r="A26" s="19" t="s">
        <v>23</v>
      </c>
      <c r="B26" s="16">
        <f t="shared" si="0"/>
        <v>2.8233580395013069E-2</v>
      </c>
      <c r="C26" s="16">
        <f t="shared" si="0"/>
        <v>3.4853246893996867E-2</v>
      </c>
      <c r="D26" s="16">
        <f t="shared" si="0"/>
        <v>2.5072085401633096E-2</v>
      </c>
      <c r="E26" s="16">
        <f t="shared" si="0"/>
        <v>-1.1860922327674821E-2</v>
      </c>
      <c r="F26" s="16">
        <f t="shared" si="0"/>
        <v>-3.083581138230878E-2</v>
      </c>
      <c r="G26" s="16">
        <f t="shared" si="0"/>
        <v>-2.2375245254473732E-2</v>
      </c>
      <c r="H26" s="16">
        <f t="shared" si="0"/>
        <v>-1.165130262205458E-3</v>
      </c>
      <c r="I26" s="16">
        <f t="shared" si="0"/>
        <v>7.958504206750136E-3</v>
      </c>
      <c r="J26" s="16">
        <f t="shared" si="0"/>
        <v>2.7459500540286227E-2</v>
      </c>
    </row>
    <row r="27" spans="1:12" x14ac:dyDescent="0.25">
      <c r="A27" s="19" t="s">
        <v>24</v>
      </c>
      <c r="B27" s="16">
        <f t="shared" si="0"/>
        <v>3.9362897109227238E-4</v>
      </c>
      <c r="C27" s="16">
        <f t="shared" si="0"/>
        <v>1.3910250170349459E-2</v>
      </c>
      <c r="D27" s="16">
        <f t="shared" si="0"/>
        <v>0.18241853104093231</v>
      </c>
      <c r="E27" s="16">
        <f t="shared" si="0"/>
        <v>0.25827323021666088</v>
      </c>
      <c r="F27" s="16">
        <f t="shared" si="0"/>
        <v>-1.7568601806673301E-2</v>
      </c>
      <c r="G27" s="16">
        <f t="shared" si="0"/>
        <v>-0.21808121488568721</v>
      </c>
      <c r="H27" s="16">
        <f t="shared" si="0"/>
        <v>-0.18154126747055646</v>
      </c>
      <c r="I27" s="16">
        <f t="shared" si="0"/>
        <v>-1.585267022844393E-2</v>
      </c>
      <c r="J27" s="16">
        <f t="shared" si="0"/>
        <v>3.6485414323711184E-2</v>
      </c>
    </row>
    <row r="28" spans="1:12" x14ac:dyDescent="0.25">
      <c r="A28" s="19" t="s">
        <v>108</v>
      </c>
      <c r="B28" s="16">
        <f t="shared" ref="B28:J28" si="1">(B15-C15)/C15</f>
        <v>-9.3134791745980595E-3</v>
      </c>
      <c r="C28" s="16">
        <f t="shared" si="1"/>
        <v>3.4602539821357803E-2</v>
      </c>
      <c r="D28" s="16">
        <f t="shared" si="1"/>
        <v>5.8757062451392172E-2</v>
      </c>
      <c r="E28" s="16">
        <f t="shared" si="1"/>
        <v>-5.8276474460583011E-2</v>
      </c>
      <c r="F28" s="16">
        <f t="shared" si="1"/>
        <v>4.0462977663857667E-2</v>
      </c>
      <c r="G28" s="16">
        <f t="shared" si="1"/>
        <v>-1.0104884476130473E-2</v>
      </c>
      <c r="H28" s="16">
        <f t="shared" si="1"/>
        <v>1.5164695883151271E-2</v>
      </c>
      <c r="I28" s="16">
        <f t="shared" si="1"/>
        <v>2.3967033730035614E-2</v>
      </c>
      <c r="J28" s="16">
        <f t="shared" si="1"/>
        <v>5.6147434762053861E-2</v>
      </c>
    </row>
    <row r="31" spans="1:12" x14ac:dyDescent="0.25">
      <c r="A31" t="s">
        <v>117</v>
      </c>
    </row>
    <row r="32" spans="1:12" x14ac:dyDescent="0.25">
      <c r="A32" s="19" t="s">
        <v>19</v>
      </c>
      <c r="B32" s="16">
        <f t="shared" ref="B32:C37" si="2">((B10-E10)/E10)/3</f>
        <v>4.2016566712108619E-3</v>
      </c>
      <c r="C32" s="16">
        <f t="shared" si="2"/>
        <v>1.60235701521616E-2</v>
      </c>
    </row>
    <row r="33" spans="1:3" x14ac:dyDescent="0.25">
      <c r="A33" s="19" t="s">
        <v>20</v>
      </c>
      <c r="B33" s="16">
        <f t="shared" si="2"/>
        <v>1.9726868176779582E-2</v>
      </c>
      <c r="C33" s="16">
        <f t="shared" si="2"/>
        <v>2.645918808057084E-2</v>
      </c>
    </row>
    <row r="34" spans="1:3" x14ac:dyDescent="0.25">
      <c r="A34" s="19" t="s">
        <v>21</v>
      </c>
      <c r="B34" s="16">
        <f t="shared" si="2"/>
        <v>2.0352438655605758E-2</v>
      </c>
      <c r="C34" s="16">
        <f t="shared" si="2"/>
        <v>6.193049811505316E-3</v>
      </c>
    </row>
    <row r="35" spans="1:3" x14ac:dyDescent="0.25">
      <c r="A35" s="19" t="s">
        <v>23</v>
      </c>
      <c r="B35" s="16">
        <f t="shared" si="2"/>
        <v>3.0249778231134495E-2</v>
      </c>
      <c r="C35" s="16">
        <f t="shared" si="2"/>
        <v>1.6072373082642238E-2</v>
      </c>
    </row>
    <row r="36" spans="1:3" x14ac:dyDescent="0.25">
      <c r="A36" s="19" t="s">
        <v>24</v>
      </c>
      <c r="B36" s="16">
        <f t="shared" si="2"/>
        <v>6.6446059036520164E-2</v>
      </c>
      <c r="C36" s="16">
        <f t="shared" si="2"/>
        <v>0.16950044413548063</v>
      </c>
    </row>
    <row r="37" spans="1:3" x14ac:dyDescent="0.25">
      <c r="A37" s="19" t="s">
        <v>108</v>
      </c>
      <c r="B37" s="16">
        <f t="shared" si="2"/>
        <v>2.8396942779793804E-2</v>
      </c>
      <c r="C37" s="16">
        <f t="shared" si="2"/>
        <v>1.0519039495747279E-2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workbookViewId="0">
      <selection activeCell="G3" sqref="G3"/>
    </sheetView>
  </sheetViews>
  <sheetFormatPr defaultRowHeight="15" x14ac:dyDescent="0.25"/>
  <cols>
    <col min="2" max="2" width="9.140625" style="28"/>
    <col min="4" max="4" width="9.140625" style="16"/>
  </cols>
  <sheetData>
    <row r="3" spans="1:4" x14ac:dyDescent="0.25">
      <c r="A3" s="19" t="s">
        <v>71</v>
      </c>
      <c r="B3" s="28" t="s">
        <v>65</v>
      </c>
      <c r="C3" s="19" t="s">
        <v>107</v>
      </c>
      <c r="D3" s="16" t="s">
        <v>133</v>
      </c>
    </row>
    <row r="4" spans="1:4" x14ac:dyDescent="0.25">
      <c r="A4" s="19" t="s">
        <v>70</v>
      </c>
      <c r="B4" s="28">
        <v>0.11667</v>
      </c>
      <c r="C4" s="19"/>
    </row>
    <row r="5" spans="1:4" x14ac:dyDescent="0.25">
      <c r="A5" s="19" t="s">
        <v>69</v>
      </c>
      <c r="B5" s="28">
        <v>0.11315</v>
      </c>
      <c r="C5" s="19">
        <f>B5-B4</f>
        <v>-3.5199999999999954E-3</v>
      </c>
      <c r="D5" s="16">
        <f>C5/B5</f>
        <v>-3.1109147149801109E-2</v>
      </c>
    </row>
    <row r="6" spans="1:4" x14ac:dyDescent="0.25">
      <c r="A6" s="19" t="s">
        <v>68</v>
      </c>
      <c r="B6" s="28">
        <v>0.11405</v>
      </c>
      <c r="C6" s="19">
        <f>B6-B5</f>
        <v>8.9999999999999802E-4</v>
      </c>
      <c r="D6" s="16">
        <f>C6/B6</f>
        <v>7.8912757562472433E-3</v>
      </c>
    </row>
    <row r="7" spans="1:4" x14ac:dyDescent="0.25">
      <c r="A7" s="19" t="s">
        <v>67</v>
      </c>
      <c r="B7" s="28">
        <v>0.11432</v>
      </c>
      <c r="C7" s="19">
        <f>B7-B6</f>
        <v>2.7000000000000635E-4</v>
      </c>
      <c r="D7" s="16">
        <f>C7/B7</f>
        <v>2.3617914625612873E-3</v>
      </c>
    </row>
    <row r="8" spans="1:4" x14ac:dyDescent="0.25">
      <c r="A8" s="19" t="s">
        <v>66</v>
      </c>
      <c r="B8" s="28">
        <v>0.11708</v>
      </c>
      <c r="C8" s="19">
        <f>B8-B7</f>
        <v>2.7599999999999986E-3</v>
      </c>
      <c r="D8" s="16">
        <f>C8/B8</f>
        <v>2.357362487188246E-2</v>
      </c>
    </row>
    <row r="9" spans="1:4" x14ac:dyDescent="0.25">
      <c r="A9" s="19" t="s">
        <v>63</v>
      </c>
      <c r="B9" s="28">
        <v>0.11873</v>
      </c>
      <c r="C9" s="19">
        <f>B9-B8</f>
        <v>1.6499999999999987E-3</v>
      </c>
      <c r="D9" s="16">
        <f>C9/B9</f>
        <v>1.3897077402509886E-2</v>
      </c>
    </row>
    <row r="10" spans="1:4" x14ac:dyDescent="0.25">
      <c r="A10" s="19" t="s">
        <v>64</v>
      </c>
      <c r="B10" s="28">
        <v>0.157</v>
      </c>
      <c r="C10" s="19">
        <f t="shared" ref="C10:C16" si="0">B10-B9</f>
        <v>3.8269999999999998E-2</v>
      </c>
      <c r="D10" s="16">
        <f t="shared" ref="D10:D16" si="1">C10/B10</f>
        <v>0.24375796178343948</v>
      </c>
    </row>
    <row r="11" spans="1:4" x14ac:dyDescent="0.25">
      <c r="A11" t="s">
        <v>127</v>
      </c>
      <c r="B11" s="28">
        <v>0.14998</v>
      </c>
      <c r="C11" s="19">
        <f t="shared" si="0"/>
        <v>-7.0199999999999985E-3</v>
      </c>
      <c r="D11" s="16">
        <f t="shared" si="1"/>
        <v>-4.6806240832110935E-2</v>
      </c>
    </row>
    <row r="12" spans="1:4" x14ac:dyDescent="0.25">
      <c r="A12" t="s">
        <v>128</v>
      </c>
      <c r="B12" s="28">
        <v>0.154</v>
      </c>
      <c r="C12" s="19">
        <f t="shared" si="0"/>
        <v>4.0199999999999958E-3</v>
      </c>
      <c r="D12" s="16">
        <f t="shared" si="1"/>
        <v>2.6103896103896077E-2</v>
      </c>
    </row>
    <row r="13" spans="1:4" x14ac:dyDescent="0.25">
      <c r="A13" t="s">
        <v>129</v>
      </c>
      <c r="B13" s="28">
        <v>0.17649000000000001</v>
      </c>
      <c r="C13" s="19">
        <f t="shared" si="0"/>
        <v>2.249000000000001E-2</v>
      </c>
      <c r="D13" s="16">
        <f t="shared" si="1"/>
        <v>0.12742931610856145</v>
      </c>
    </row>
    <row r="14" spans="1:4" x14ac:dyDescent="0.25">
      <c r="A14" t="s">
        <v>130</v>
      </c>
      <c r="B14" s="28">
        <v>0.19739999999999999</v>
      </c>
      <c r="C14" s="19">
        <f t="shared" si="0"/>
        <v>2.0909999999999984E-2</v>
      </c>
      <c r="D14" s="16">
        <f t="shared" si="1"/>
        <v>0.10592705167173244</v>
      </c>
    </row>
    <row r="15" spans="1:4" x14ac:dyDescent="0.25">
      <c r="A15" t="s">
        <v>131</v>
      </c>
      <c r="B15" s="28">
        <v>0.21199999999999999</v>
      </c>
      <c r="C15" s="19">
        <f t="shared" si="0"/>
        <v>1.4600000000000002E-2</v>
      </c>
      <c r="D15" s="16">
        <f t="shared" si="1"/>
        <v>6.8867924528301899E-2</v>
      </c>
    </row>
    <row r="16" spans="1:4" x14ac:dyDescent="0.25">
      <c r="A16" t="s">
        <v>132</v>
      </c>
      <c r="B16" s="28">
        <v>0.22500000000000001</v>
      </c>
      <c r="C16" s="19">
        <f t="shared" si="0"/>
        <v>1.3000000000000012E-2</v>
      </c>
      <c r="D16" s="16">
        <f t="shared" si="1"/>
        <v>5.7777777777777831E-2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21" workbookViewId="0">
      <selection activeCell="E56" sqref="E56"/>
    </sheetView>
  </sheetViews>
  <sheetFormatPr defaultRowHeight="15" x14ac:dyDescent="0.25"/>
  <cols>
    <col min="2" max="2" width="11" bestFit="1" customWidth="1"/>
    <col min="3" max="3" width="51.7109375" style="19" bestFit="1" customWidth="1"/>
    <col min="4" max="4" width="10.5703125" style="20" bestFit="1" customWidth="1"/>
    <col min="5" max="5" width="14.28515625" style="20" bestFit="1" customWidth="1"/>
    <col min="6" max="6" width="10.5703125" style="20" bestFit="1" customWidth="1"/>
    <col min="7" max="7" width="14.28515625" bestFit="1" customWidth="1"/>
    <col min="8" max="8" width="9.140625" style="16"/>
  </cols>
  <sheetData>
    <row r="1" spans="1:8" x14ac:dyDescent="0.25">
      <c r="A1" t="s">
        <v>135</v>
      </c>
    </row>
    <row r="2" spans="1:8" x14ac:dyDescent="0.25">
      <c r="C2" s="19" t="s">
        <v>3656</v>
      </c>
      <c r="D2" s="38">
        <v>2016</v>
      </c>
      <c r="E2" s="39"/>
      <c r="F2" s="38">
        <v>2015</v>
      </c>
    </row>
    <row r="3" spans="1:8" x14ac:dyDescent="0.25">
      <c r="B3" t="s">
        <v>3650</v>
      </c>
      <c r="C3" s="19">
        <v>462</v>
      </c>
      <c r="D3" s="20">
        <v>1307.94</v>
      </c>
      <c r="F3" s="20">
        <v>1269.5</v>
      </c>
    </row>
    <row r="4" spans="1:8" x14ac:dyDescent="0.25">
      <c r="B4" t="s">
        <v>3651</v>
      </c>
      <c r="C4" s="19">
        <v>518</v>
      </c>
      <c r="D4" s="20">
        <v>1486.24</v>
      </c>
      <c r="F4" s="20">
        <v>1421.58</v>
      </c>
    </row>
    <row r="5" spans="1:8" x14ac:dyDescent="0.25">
      <c r="B5" t="s">
        <v>3652</v>
      </c>
      <c r="C5" s="19">
        <v>89</v>
      </c>
      <c r="D5" s="20">
        <v>1197.32</v>
      </c>
      <c r="F5" s="20">
        <v>1309.74</v>
      </c>
    </row>
    <row r="6" spans="1:8" x14ac:dyDescent="0.25">
      <c r="B6" t="s">
        <v>3653</v>
      </c>
      <c r="C6" s="19">
        <v>565</v>
      </c>
      <c r="D6" s="20">
        <v>1122.18</v>
      </c>
      <c r="F6" s="20">
        <v>1332.7</v>
      </c>
    </row>
    <row r="7" spans="1:8" x14ac:dyDescent="0.25">
      <c r="B7" t="s">
        <v>3654</v>
      </c>
      <c r="C7" s="19">
        <v>101</v>
      </c>
      <c r="D7" s="20">
        <v>1041.18</v>
      </c>
      <c r="F7" s="20">
        <v>1071.96</v>
      </c>
    </row>
    <row r="8" spans="1:8" x14ac:dyDescent="0.25">
      <c r="B8" t="s">
        <v>3655</v>
      </c>
      <c r="C8" s="19">
        <v>73</v>
      </c>
      <c r="D8" s="20">
        <v>1159.76</v>
      </c>
      <c r="F8" s="20">
        <v>1193.96</v>
      </c>
    </row>
    <row r="9" spans="1:8" x14ac:dyDescent="0.25">
      <c r="C9" s="7">
        <f>SUM(C3:C8)</f>
        <v>1808</v>
      </c>
      <c r="D9" s="20">
        <v>1159.5999999999999</v>
      </c>
      <c r="F9" s="20">
        <v>1210.0999999999999</v>
      </c>
    </row>
    <row r="10" spans="1:8" x14ac:dyDescent="0.25">
      <c r="D10" s="20">
        <v>1188.8</v>
      </c>
      <c r="F10" s="20">
        <v>1367.42</v>
      </c>
    </row>
    <row r="11" spans="1:8" x14ac:dyDescent="0.25">
      <c r="D11" s="20">
        <v>1171.1600000000001</v>
      </c>
      <c r="F11" s="20">
        <v>1250.4000000000001</v>
      </c>
    </row>
    <row r="12" spans="1:8" x14ac:dyDescent="0.25">
      <c r="D12" s="20">
        <v>1314.64</v>
      </c>
      <c r="F12" s="20">
        <v>1523</v>
      </c>
    </row>
    <row r="13" spans="1:8" x14ac:dyDescent="0.25">
      <c r="D13" s="20">
        <v>1129.1400000000001</v>
      </c>
      <c r="F13" s="20">
        <v>1122.68</v>
      </c>
    </row>
    <row r="14" spans="1:8" x14ac:dyDescent="0.25">
      <c r="D14" s="20">
        <v>898.2</v>
      </c>
      <c r="F14" s="20">
        <v>987.98</v>
      </c>
    </row>
    <row r="16" spans="1:8" x14ac:dyDescent="0.25">
      <c r="D16" s="20">
        <f>SUM(D3:D15)</f>
        <v>14176.16</v>
      </c>
      <c r="F16" s="20">
        <f>SUM(F3:F15)</f>
        <v>15061.019999999999</v>
      </c>
      <c r="H16" s="16">
        <f>(F16-D16)/D16</f>
        <v>6.2418877890768644E-2</v>
      </c>
    </row>
    <row r="20" spans="1:7" x14ac:dyDescent="0.25">
      <c r="A20" s="51">
        <v>0</v>
      </c>
      <c r="B20" s="52">
        <v>101</v>
      </c>
      <c r="C20" s="50" t="s">
        <v>3654</v>
      </c>
    </row>
    <row r="21" spans="1:7" x14ac:dyDescent="0.25">
      <c r="A21" s="51" t="s">
        <v>3657</v>
      </c>
      <c r="B21" s="52">
        <v>2</v>
      </c>
      <c r="C21" s="53" t="s">
        <v>3658</v>
      </c>
      <c r="D21" s="20">
        <v>1086.94</v>
      </c>
      <c r="E21" s="20">
        <f>B21*D21*12</f>
        <v>26086.560000000001</v>
      </c>
      <c r="F21" s="20">
        <v>986.8</v>
      </c>
      <c r="G21" s="23">
        <f>B21*F21*12</f>
        <v>23683.199999999997</v>
      </c>
    </row>
    <row r="22" spans="1:7" x14ac:dyDescent="0.25">
      <c r="A22" s="51" t="s">
        <v>3659</v>
      </c>
      <c r="B22" s="52">
        <v>42</v>
      </c>
      <c r="C22" s="53" t="s">
        <v>3660</v>
      </c>
      <c r="D22" s="20">
        <v>1221.28</v>
      </c>
      <c r="E22" s="20">
        <f t="shared" ref="E22:E53" si="0">B22*D22*12</f>
        <v>615525.12</v>
      </c>
      <c r="F22" s="20">
        <v>1263.24</v>
      </c>
      <c r="G22" s="23">
        <f t="shared" ref="G22:G53" si="1">B22*F22*12</f>
        <v>636672.96</v>
      </c>
    </row>
    <row r="23" spans="1:7" x14ac:dyDescent="0.25">
      <c r="A23" s="51" t="s">
        <v>3661</v>
      </c>
      <c r="B23" s="52">
        <v>12</v>
      </c>
      <c r="C23" s="53" t="s">
        <v>3662</v>
      </c>
      <c r="D23" s="20">
        <v>1421.58</v>
      </c>
      <c r="E23" s="20">
        <f t="shared" si="0"/>
        <v>204707.52</v>
      </c>
      <c r="F23" s="20">
        <v>1486.24</v>
      </c>
      <c r="G23" s="23">
        <f t="shared" si="1"/>
        <v>214018.56</v>
      </c>
    </row>
    <row r="24" spans="1:7" x14ac:dyDescent="0.25">
      <c r="A24" s="54" t="s">
        <v>3663</v>
      </c>
      <c r="B24" s="55">
        <v>5</v>
      </c>
      <c r="C24" s="56" t="s">
        <v>3664</v>
      </c>
      <c r="D24" s="20">
        <v>1332.7</v>
      </c>
      <c r="E24" s="20">
        <f t="shared" si="0"/>
        <v>79962</v>
      </c>
      <c r="F24" s="20">
        <v>1122.18</v>
      </c>
      <c r="G24" s="23">
        <f t="shared" si="1"/>
        <v>67330.8</v>
      </c>
    </row>
    <row r="25" spans="1:7" x14ac:dyDescent="0.25">
      <c r="A25" s="54" t="s">
        <v>3665</v>
      </c>
      <c r="B25" s="55">
        <v>1</v>
      </c>
      <c r="C25" s="56" t="s">
        <v>3666</v>
      </c>
      <c r="D25" s="20">
        <v>1152.92</v>
      </c>
      <c r="E25" s="20">
        <f t="shared" si="0"/>
        <v>13835.04</v>
      </c>
      <c r="F25" s="20">
        <v>970.82</v>
      </c>
      <c r="G25" s="23">
        <f t="shared" si="1"/>
        <v>11649.84</v>
      </c>
    </row>
    <row r="26" spans="1:7" x14ac:dyDescent="0.25">
      <c r="A26" s="54" t="s">
        <v>3667</v>
      </c>
      <c r="B26" s="55">
        <v>1</v>
      </c>
      <c r="C26" s="57" t="s">
        <v>3668</v>
      </c>
      <c r="D26" s="20">
        <v>1770.66</v>
      </c>
      <c r="E26" s="20">
        <f t="shared" si="0"/>
        <v>21247.920000000002</v>
      </c>
      <c r="F26" s="20">
        <v>1618.44</v>
      </c>
      <c r="G26" s="23">
        <f t="shared" si="1"/>
        <v>19421.28</v>
      </c>
    </row>
    <row r="27" spans="1:7" x14ac:dyDescent="0.25">
      <c r="A27" s="54" t="s">
        <v>3669</v>
      </c>
      <c r="B27" s="55">
        <v>314</v>
      </c>
      <c r="C27" s="57" t="s">
        <v>3670</v>
      </c>
      <c r="D27" s="20">
        <v>1133.06</v>
      </c>
      <c r="E27" s="20">
        <f t="shared" si="0"/>
        <v>4269370.08</v>
      </c>
      <c r="F27" s="20">
        <v>1035.74</v>
      </c>
      <c r="G27" s="23">
        <f t="shared" si="1"/>
        <v>3902668.32</v>
      </c>
    </row>
    <row r="28" spans="1:7" x14ac:dyDescent="0.25">
      <c r="A28" s="54" t="s">
        <v>3671</v>
      </c>
      <c r="B28" s="55">
        <v>144</v>
      </c>
      <c r="C28" s="57" t="s">
        <v>3672</v>
      </c>
      <c r="D28" s="20">
        <v>1332.7</v>
      </c>
      <c r="E28" s="20">
        <f t="shared" si="0"/>
        <v>2302905.6</v>
      </c>
      <c r="F28" s="20">
        <v>1197.32</v>
      </c>
      <c r="G28" s="23">
        <f t="shared" si="1"/>
        <v>2068968.96</v>
      </c>
    </row>
    <row r="29" spans="1:7" x14ac:dyDescent="0.25">
      <c r="A29" s="54" t="s">
        <v>3673</v>
      </c>
      <c r="B29" s="55">
        <v>3</v>
      </c>
      <c r="C29" s="57" t="s">
        <v>3674</v>
      </c>
      <c r="D29" s="20">
        <v>1309.74</v>
      </c>
      <c r="E29" s="20">
        <f t="shared" si="0"/>
        <v>47150.64</v>
      </c>
      <c r="F29" s="20">
        <v>1197.32</v>
      </c>
      <c r="G29" s="23">
        <f t="shared" si="1"/>
        <v>43103.520000000004</v>
      </c>
    </row>
    <row r="30" spans="1:7" x14ac:dyDescent="0.25">
      <c r="A30" s="51" t="s">
        <v>3675</v>
      </c>
      <c r="B30" s="52">
        <v>1</v>
      </c>
      <c r="C30" s="58" t="s">
        <v>3676</v>
      </c>
      <c r="D30" s="20">
        <v>1170.78</v>
      </c>
      <c r="E30" s="20">
        <f t="shared" si="0"/>
        <v>14049.36</v>
      </c>
      <c r="F30" s="20">
        <v>1136.94</v>
      </c>
      <c r="G30" s="23">
        <f t="shared" si="1"/>
        <v>13643.28</v>
      </c>
    </row>
    <row r="31" spans="1:7" x14ac:dyDescent="0.25">
      <c r="A31" s="54" t="s">
        <v>3677</v>
      </c>
      <c r="B31" s="55">
        <v>1</v>
      </c>
      <c r="C31" s="59" t="s">
        <v>3678</v>
      </c>
      <c r="D31" s="20">
        <v>1390.22</v>
      </c>
      <c r="E31" s="20">
        <f t="shared" si="0"/>
        <v>16682.64</v>
      </c>
      <c r="F31" s="20">
        <v>1321.92</v>
      </c>
      <c r="G31" s="23">
        <f t="shared" si="1"/>
        <v>15863.04</v>
      </c>
    </row>
    <row r="32" spans="1:7" x14ac:dyDescent="0.25">
      <c r="A32" s="54" t="s">
        <v>3679</v>
      </c>
      <c r="B32" s="55">
        <v>2</v>
      </c>
      <c r="C32" s="60" t="s">
        <v>3680</v>
      </c>
      <c r="D32" s="20">
        <v>1390.22</v>
      </c>
      <c r="E32" s="20">
        <f t="shared" si="0"/>
        <v>33365.279999999999</v>
      </c>
      <c r="F32" s="20">
        <v>1321.92</v>
      </c>
      <c r="G32" s="23">
        <f t="shared" si="1"/>
        <v>31726.080000000002</v>
      </c>
    </row>
    <row r="33" spans="1:7" x14ac:dyDescent="0.25">
      <c r="A33" s="54" t="s">
        <v>3681</v>
      </c>
      <c r="B33" s="55">
        <v>363</v>
      </c>
      <c r="C33" s="60" t="s">
        <v>3682</v>
      </c>
      <c r="D33" s="20">
        <v>1087.6600000000001</v>
      </c>
      <c r="E33" s="20">
        <f t="shared" si="0"/>
        <v>4737846.96</v>
      </c>
      <c r="F33" s="20">
        <v>1042.3599999999999</v>
      </c>
      <c r="G33" s="23">
        <f t="shared" si="1"/>
        <v>4540520.1599999992</v>
      </c>
    </row>
    <row r="34" spans="1:7" x14ac:dyDescent="0.25">
      <c r="A34" s="54" t="s">
        <v>3683</v>
      </c>
      <c r="B34" s="55">
        <v>149</v>
      </c>
      <c r="C34" s="60" t="s">
        <v>3684</v>
      </c>
      <c r="D34" s="20">
        <v>1210.0999999999999</v>
      </c>
      <c r="E34" s="20">
        <f t="shared" si="0"/>
        <v>2163658.7999999998</v>
      </c>
      <c r="F34" s="20">
        <v>1159.5999999999999</v>
      </c>
      <c r="G34" s="23">
        <f t="shared" si="1"/>
        <v>2073364.7999999998</v>
      </c>
    </row>
    <row r="35" spans="1:7" x14ac:dyDescent="0.25">
      <c r="A35" s="54" t="s">
        <v>3685</v>
      </c>
      <c r="B35" s="55">
        <v>3</v>
      </c>
      <c r="C35" s="60" t="s">
        <v>3686</v>
      </c>
      <c r="D35" s="20">
        <v>1860.58</v>
      </c>
      <c r="E35" s="20">
        <f t="shared" si="0"/>
        <v>66980.88</v>
      </c>
      <c r="F35" s="20">
        <v>1845.56</v>
      </c>
      <c r="G35" s="23">
        <f t="shared" si="1"/>
        <v>66440.160000000003</v>
      </c>
    </row>
    <row r="36" spans="1:7" x14ac:dyDescent="0.25">
      <c r="A36" s="51" t="s">
        <v>3687</v>
      </c>
      <c r="B36" s="52">
        <v>23</v>
      </c>
      <c r="C36" s="61" t="s">
        <v>3688</v>
      </c>
      <c r="D36" s="20">
        <v>1333.82</v>
      </c>
      <c r="E36" s="20">
        <f t="shared" si="0"/>
        <v>368134.31999999995</v>
      </c>
      <c r="F36" s="20">
        <v>1294.22</v>
      </c>
      <c r="G36" s="23">
        <f t="shared" si="1"/>
        <v>357204.72000000003</v>
      </c>
    </row>
    <row r="37" spans="1:7" x14ac:dyDescent="0.25">
      <c r="A37" s="51" t="s">
        <v>3689</v>
      </c>
      <c r="B37" s="52">
        <v>28</v>
      </c>
      <c r="C37" s="61" t="s">
        <v>3690</v>
      </c>
      <c r="D37" s="20">
        <v>1523</v>
      </c>
      <c r="E37" s="20">
        <f t="shared" si="0"/>
        <v>511728</v>
      </c>
      <c r="F37" s="20">
        <v>1314.64</v>
      </c>
      <c r="G37" s="23">
        <f t="shared" si="1"/>
        <v>441719.04000000004</v>
      </c>
    </row>
    <row r="38" spans="1:7" x14ac:dyDescent="0.25">
      <c r="A38" s="51" t="s">
        <v>3691</v>
      </c>
      <c r="B38" s="52">
        <v>1</v>
      </c>
      <c r="C38" s="62" t="s">
        <v>3692</v>
      </c>
      <c r="D38" s="20">
        <v>1392.98</v>
      </c>
      <c r="E38" s="20">
        <f t="shared" si="0"/>
        <v>16715.760000000002</v>
      </c>
      <c r="F38" s="20">
        <v>1445.48</v>
      </c>
      <c r="G38" s="23">
        <f t="shared" si="1"/>
        <v>17345.760000000002</v>
      </c>
    </row>
    <row r="39" spans="1:7" x14ac:dyDescent="0.25">
      <c r="A39" s="51" t="s">
        <v>3693</v>
      </c>
      <c r="B39" s="52">
        <v>35</v>
      </c>
      <c r="C39" s="62" t="s">
        <v>3694</v>
      </c>
      <c r="D39" s="20">
        <v>1333.82</v>
      </c>
      <c r="E39" s="20">
        <f t="shared" si="0"/>
        <v>560204.39999999991</v>
      </c>
      <c r="F39" s="20">
        <v>1294.22</v>
      </c>
      <c r="G39" s="23">
        <f t="shared" si="1"/>
        <v>543572.4</v>
      </c>
    </row>
    <row r="40" spans="1:7" x14ac:dyDescent="0.25">
      <c r="A40" s="51" t="s">
        <v>3695</v>
      </c>
      <c r="B40" s="52">
        <v>1</v>
      </c>
      <c r="C40" s="62" t="s">
        <v>3696</v>
      </c>
      <c r="D40" s="20">
        <v>1523</v>
      </c>
      <c r="E40" s="20">
        <f t="shared" si="0"/>
        <v>18276</v>
      </c>
      <c r="F40" s="20">
        <v>1314.64</v>
      </c>
      <c r="G40" s="23">
        <f t="shared" si="1"/>
        <v>15775.68</v>
      </c>
    </row>
    <row r="41" spans="1:7" x14ac:dyDescent="0.25">
      <c r="A41" s="54" t="s">
        <v>3697</v>
      </c>
      <c r="B41" s="55">
        <v>364</v>
      </c>
      <c r="C41" s="63" t="s">
        <v>3698</v>
      </c>
      <c r="D41" s="20">
        <v>1250.6199999999999</v>
      </c>
      <c r="E41" s="20">
        <f t="shared" si="0"/>
        <v>5462708.1599999992</v>
      </c>
      <c r="F41" s="20">
        <v>1307.1600000000001</v>
      </c>
      <c r="G41" s="23">
        <f t="shared" si="1"/>
        <v>5709674.8800000008</v>
      </c>
    </row>
    <row r="42" spans="1:7" x14ac:dyDescent="0.25">
      <c r="A42" s="54" t="s">
        <v>3699</v>
      </c>
      <c r="B42" s="55">
        <v>109</v>
      </c>
      <c r="C42" s="63" t="s">
        <v>3700</v>
      </c>
      <c r="D42" s="20">
        <v>1197.5</v>
      </c>
      <c r="E42" s="20">
        <f t="shared" si="0"/>
        <v>1566330</v>
      </c>
      <c r="F42" s="20">
        <v>1170.3599999999999</v>
      </c>
      <c r="G42" s="23">
        <f t="shared" si="1"/>
        <v>1530830.88</v>
      </c>
    </row>
    <row r="43" spans="1:7" x14ac:dyDescent="0.25">
      <c r="A43" s="54" t="s">
        <v>3701</v>
      </c>
      <c r="B43" s="55">
        <v>1</v>
      </c>
      <c r="C43" s="64" t="s">
        <v>3702</v>
      </c>
      <c r="D43" s="20">
        <v>1455.16</v>
      </c>
      <c r="E43" s="20">
        <f t="shared" si="0"/>
        <v>17461.920000000002</v>
      </c>
      <c r="F43" s="20">
        <v>1358.52</v>
      </c>
      <c r="G43" s="23">
        <f t="shared" si="1"/>
        <v>16302.24</v>
      </c>
    </row>
    <row r="44" spans="1:7" x14ac:dyDescent="0.25">
      <c r="A44" s="54" t="s">
        <v>3703</v>
      </c>
      <c r="B44" s="55">
        <v>88</v>
      </c>
      <c r="C44" s="64" t="s">
        <v>3704</v>
      </c>
      <c r="D44" s="20">
        <v>1250.6199999999999</v>
      </c>
      <c r="E44" s="20">
        <f t="shared" si="0"/>
        <v>1320654.72</v>
      </c>
      <c r="F44" s="20">
        <v>1307.1600000000001</v>
      </c>
      <c r="G44" s="23">
        <f t="shared" si="1"/>
        <v>1380360.96</v>
      </c>
    </row>
    <row r="45" spans="1:7" x14ac:dyDescent="0.25">
      <c r="A45" s="54" t="s">
        <v>3705</v>
      </c>
      <c r="B45" s="55">
        <v>3</v>
      </c>
      <c r="C45" s="64" t="s">
        <v>3706</v>
      </c>
      <c r="D45" s="20">
        <v>1197.5</v>
      </c>
      <c r="E45" s="20">
        <f t="shared" si="0"/>
        <v>43110</v>
      </c>
      <c r="F45" s="20">
        <v>1170.3599999999999</v>
      </c>
      <c r="G45" s="23">
        <f t="shared" si="1"/>
        <v>42132.959999999999</v>
      </c>
    </row>
    <row r="46" spans="1:7" x14ac:dyDescent="0.25">
      <c r="A46" s="51" t="s">
        <v>3707</v>
      </c>
      <c r="B46" s="52">
        <v>1</v>
      </c>
      <c r="C46" s="61" t="s">
        <v>3708</v>
      </c>
      <c r="D46" s="20">
        <v>1333.82</v>
      </c>
      <c r="E46" s="20">
        <f t="shared" si="0"/>
        <v>16005.84</v>
      </c>
      <c r="F46" s="20">
        <v>1294.22</v>
      </c>
      <c r="G46" s="23">
        <f t="shared" si="1"/>
        <v>15530.64</v>
      </c>
    </row>
    <row r="47" spans="1:7" x14ac:dyDescent="0.25">
      <c r="A47" s="51" t="s">
        <v>3709</v>
      </c>
      <c r="B47" s="52">
        <v>3</v>
      </c>
      <c r="C47" s="64" t="s">
        <v>3710</v>
      </c>
      <c r="D47" s="20">
        <v>1250.6199999999999</v>
      </c>
      <c r="E47" s="20">
        <f t="shared" si="0"/>
        <v>45022.319999999992</v>
      </c>
      <c r="F47" s="20">
        <v>1307.1600000000001</v>
      </c>
      <c r="G47" s="23">
        <f t="shared" si="1"/>
        <v>47057.760000000009</v>
      </c>
    </row>
    <row r="48" spans="1:7" x14ac:dyDescent="0.25">
      <c r="A48" s="51" t="s">
        <v>3711</v>
      </c>
      <c r="B48" s="52">
        <v>1</v>
      </c>
      <c r="C48" s="64" t="s">
        <v>3710</v>
      </c>
      <c r="D48" s="20">
        <v>1250.6199999999999</v>
      </c>
      <c r="E48" s="20">
        <f t="shared" si="0"/>
        <v>15007.439999999999</v>
      </c>
      <c r="F48" s="20">
        <v>1307.1600000000001</v>
      </c>
      <c r="G48" s="23">
        <f t="shared" si="1"/>
        <v>15685.920000000002</v>
      </c>
    </row>
    <row r="49" spans="1:7" x14ac:dyDescent="0.25">
      <c r="A49" s="51" t="s">
        <v>3712</v>
      </c>
      <c r="B49" s="52">
        <v>1</v>
      </c>
      <c r="C49" s="65" t="s">
        <v>3713</v>
      </c>
      <c r="D49" s="20">
        <v>1095.0999999999999</v>
      </c>
      <c r="E49" s="20">
        <f t="shared" si="0"/>
        <v>13141.199999999999</v>
      </c>
      <c r="F49" s="20">
        <v>1152.98</v>
      </c>
      <c r="G49" s="23">
        <f t="shared" si="1"/>
        <v>13835.76</v>
      </c>
    </row>
    <row r="50" spans="1:7" x14ac:dyDescent="0.25">
      <c r="A50" s="51" t="s">
        <v>3714</v>
      </c>
      <c r="B50" s="52">
        <v>1</v>
      </c>
      <c r="C50" s="58" t="s">
        <v>3715</v>
      </c>
      <c r="D50" s="20">
        <v>1910.88</v>
      </c>
      <c r="E50" s="20">
        <f t="shared" si="0"/>
        <v>22930.560000000001</v>
      </c>
      <c r="F50" s="20">
        <v>1701.34</v>
      </c>
      <c r="G50" s="23">
        <f t="shared" si="1"/>
        <v>20416.079999999998</v>
      </c>
    </row>
    <row r="51" spans="1:7" x14ac:dyDescent="0.25">
      <c r="A51" s="51" t="s">
        <v>3716</v>
      </c>
      <c r="B51" s="52">
        <v>1</v>
      </c>
      <c r="C51" s="58" t="s">
        <v>3676</v>
      </c>
      <c r="D51" s="20">
        <v>984.48</v>
      </c>
      <c r="E51" s="20">
        <f t="shared" si="0"/>
        <v>11813.76</v>
      </c>
      <c r="F51" s="20">
        <v>1136.94</v>
      </c>
      <c r="G51" s="23">
        <f t="shared" si="1"/>
        <v>13643.28</v>
      </c>
    </row>
    <row r="52" spans="1:7" x14ac:dyDescent="0.25">
      <c r="A52" s="51" t="s">
        <v>3717</v>
      </c>
      <c r="B52" s="52">
        <v>1</v>
      </c>
      <c r="C52" s="58" t="s">
        <v>3718</v>
      </c>
      <c r="D52" s="20">
        <v>987.98</v>
      </c>
      <c r="E52" s="20">
        <f t="shared" si="0"/>
        <v>11855.76</v>
      </c>
      <c r="F52" s="20">
        <v>898.2</v>
      </c>
      <c r="G52" s="23">
        <f t="shared" si="1"/>
        <v>10778.400000000001</v>
      </c>
    </row>
    <row r="53" spans="1:7" x14ac:dyDescent="0.25">
      <c r="A53" s="51" t="s">
        <v>3719</v>
      </c>
      <c r="B53" s="52">
        <v>2</v>
      </c>
      <c r="C53" s="58" t="s">
        <v>3720</v>
      </c>
      <c r="D53" s="20">
        <v>1372.72</v>
      </c>
      <c r="E53" s="20">
        <f t="shared" si="0"/>
        <v>32945.279999999999</v>
      </c>
      <c r="F53" s="20">
        <v>1246.9000000000001</v>
      </c>
      <c r="G53" s="23">
        <f t="shared" si="1"/>
        <v>29925.600000000002</v>
      </c>
    </row>
    <row r="54" spans="1:7" x14ac:dyDescent="0.25">
      <c r="E54" s="20">
        <f>SUM(E21:E53)</f>
        <v>24667419.840000004</v>
      </c>
      <c r="G54" s="20">
        <f>SUM(G21:G53)</f>
        <v>23950867.920000009</v>
      </c>
    </row>
    <row r="56" spans="1:7" x14ac:dyDescent="0.25">
      <c r="E56" s="3">
        <f>(E54-G54)/G54</f>
        <v>2.9917576364806492E-2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93"/>
  <sheetViews>
    <sheetView topLeftCell="A116" workbookViewId="0">
      <selection activeCell="I137" sqref="I137:I255"/>
    </sheetView>
  </sheetViews>
  <sheetFormatPr defaultRowHeight="15" x14ac:dyDescent="0.25"/>
  <cols>
    <col min="4" max="4" width="11.140625" bestFit="1" customWidth="1"/>
    <col min="5" max="5" width="9.5703125" bestFit="1" customWidth="1"/>
    <col min="6" max="6" width="12.5703125" style="19" bestFit="1" customWidth="1"/>
    <col min="10" max="10" width="11.140625" bestFit="1" customWidth="1"/>
    <col min="12" max="12" width="12.5703125" bestFit="1" customWidth="1"/>
  </cols>
  <sheetData>
    <row r="1" spans="2:10" x14ac:dyDescent="0.25">
      <c r="B1" t="s">
        <v>3647</v>
      </c>
      <c r="H1" t="s">
        <v>3648</v>
      </c>
    </row>
    <row r="2" spans="2:10" ht="14.1" customHeight="1" x14ac:dyDescent="0.25">
      <c r="B2" s="40" t="s">
        <v>136</v>
      </c>
      <c r="C2" s="40" t="s">
        <v>137</v>
      </c>
      <c r="D2" s="40" t="s">
        <v>138</v>
      </c>
      <c r="E2" s="41"/>
      <c r="F2" s="41"/>
      <c r="G2" s="41"/>
      <c r="H2" s="40" t="s">
        <v>136</v>
      </c>
      <c r="I2" s="40" t="s">
        <v>137</v>
      </c>
      <c r="J2" s="40" t="s">
        <v>138</v>
      </c>
    </row>
    <row r="3" spans="2:10" ht="14.1" customHeight="1" x14ac:dyDescent="0.25">
      <c r="B3" s="42" t="s">
        <v>139</v>
      </c>
      <c r="C3" s="42" t="s">
        <v>140</v>
      </c>
      <c r="D3" s="43">
        <v>91228.800000000003</v>
      </c>
      <c r="E3" s="41"/>
      <c r="F3" s="41"/>
      <c r="G3" s="41"/>
      <c r="H3" s="42" t="s">
        <v>139</v>
      </c>
      <c r="I3" s="42" t="s">
        <v>140</v>
      </c>
      <c r="J3" s="43">
        <v>88816</v>
      </c>
    </row>
    <row r="4" spans="2:10" ht="14.1" customHeight="1" x14ac:dyDescent="0.25">
      <c r="B4" s="42" t="s">
        <v>139</v>
      </c>
      <c r="C4" s="42" t="s">
        <v>140</v>
      </c>
      <c r="D4" s="43">
        <v>104520</v>
      </c>
      <c r="E4" s="41"/>
      <c r="F4" s="41"/>
      <c r="G4" s="41"/>
      <c r="H4" s="42" t="s">
        <v>139</v>
      </c>
      <c r="I4" s="42" t="s">
        <v>140</v>
      </c>
      <c r="J4" s="43">
        <v>62108.800000000003</v>
      </c>
    </row>
    <row r="5" spans="2:10" ht="14.1" customHeight="1" x14ac:dyDescent="0.25">
      <c r="B5" s="42" t="s">
        <v>139</v>
      </c>
      <c r="C5" s="42" t="s">
        <v>140</v>
      </c>
      <c r="D5" s="43">
        <v>88816</v>
      </c>
      <c r="E5" s="41"/>
      <c r="F5" s="41"/>
      <c r="G5" s="41"/>
      <c r="H5" s="42" t="s">
        <v>139</v>
      </c>
      <c r="I5" s="42" t="s">
        <v>140</v>
      </c>
      <c r="J5" s="43">
        <v>110302.39999999999</v>
      </c>
    </row>
    <row r="6" spans="2:10" ht="14.1" customHeight="1" x14ac:dyDescent="0.25">
      <c r="B6" s="42" t="s">
        <v>139</v>
      </c>
      <c r="C6" s="42" t="s">
        <v>140</v>
      </c>
      <c r="D6" s="43">
        <v>132745.60000000001</v>
      </c>
      <c r="E6" s="41"/>
      <c r="F6" s="41"/>
      <c r="G6" s="41"/>
      <c r="H6" s="42" t="s">
        <v>139</v>
      </c>
      <c r="I6" s="42" t="s">
        <v>140</v>
      </c>
      <c r="J6" s="43">
        <v>110302.39999999999</v>
      </c>
    </row>
    <row r="7" spans="2:10" ht="14.1" customHeight="1" x14ac:dyDescent="0.25">
      <c r="B7" s="42" t="s">
        <v>139</v>
      </c>
      <c r="C7" s="42" t="s">
        <v>140</v>
      </c>
      <c r="D7" s="43">
        <v>84011.199999999997</v>
      </c>
      <c r="E7" s="41"/>
      <c r="F7" s="41"/>
      <c r="G7" s="41"/>
      <c r="H7" s="42" t="s">
        <v>139</v>
      </c>
      <c r="I7" s="42" t="s">
        <v>140</v>
      </c>
      <c r="J7" s="43">
        <v>96408</v>
      </c>
    </row>
    <row r="8" spans="2:10" ht="14.1" customHeight="1" x14ac:dyDescent="0.25">
      <c r="B8" s="42" t="s">
        <v>139</v>
      </c>
      <c r="C8" s="42" t="s">
        <v>140</v>
      </c>
      <c r="D8" s="43">
        <v>84011.199999999997</v>
      </c>
      <c r="E8" s="41"/>
      <c r="F8" s="41"/>
      <c r="G8" s="41"/>
      <c r="H8" s="42" t="s">
        <v>139</v>
      </c>
      <c r="I8" s="42" t="s">
        <v>140</v>
      </c>
      <c r="J8" s="43">
        <v>51251.199999999997</v>
      </c>
    </row>
    <row r="9" spans="2:10" ht="14.1" customHeight="1" x14ac:dyDescent="0.25">
      <c r="B9" s="42" t="s">
        <v>139</v>
      </c>
      <c r="C9" s="42" t="s">
        <v>140</v>
      </c>
      <c r="D9" s="43">
        <v>144123.20000000001</v>
      </c>
      <c r="E9" s="41"/>
      <c r="F9" s="41"/>
      <c r="G9" s="41"/>
      <c r="H9" s="42" t="s">
        <v>139</v>
      </c>
      <c r="I9" s="42" t="s">
        <v>140</v>
      </c>
      <c r="J9" s="43">
        <v>160451.20000000001</v>
      </c>
    </row>
    <row r="10" spans="2:10" ht="14.1" customHeight="1" x14ac:dyDescent="0.25">
      <c r="B10" s="42" t="s">
        <v>139</v>
      </c>
      <c r="C10" s="42" t="s">
        <v>140</v>
      </c>
      <c r="D10" s="43">
        <v>84011.199999999997</v>
      </c>
      <c r="E10" s="41"/>
      <c r="F10" s="41"/>
      <c r="G10" s="41"/>
      <c r="H10" s="42" t="s">
        <v>139</v>
      </c>
      <c r="I10" s="42" t="s">
        <v>140</v>
      </c>
      <c r="J10" s="43">
        <v>101753.60000000001</v>
      </c>
    </row>
    <row r="11" spans="2:10" ht="14.1" customHeight="1" x14ac:dyDescent="0.25">
      <c r="B11" s="42" t="s">
        <v>139</v>
      </c>
      <c r="C11" s="42" t="s">
        <v>140</v>
      </c>
      <c r="D11" s="43">
        <v>84011.199999999997</v>
      </c>
      <c r="E11" s="41"/>
      <c r="F11" s="41"/>
      <c r="G11" s="41"/>
      <c r="H11" s="42" t="s">
        <v>139</v>
      </c>
      <c r="I11" s="42" t="s">
        <v>140</v>
      </c>
      <c r="J11" s="43">
        <v>101753.60000000001</v>
      </c>
    </row>
    <row r="12" spans="2:10" ht="14.1" customHeight="1" x14ac:dyDescent="0.25">
      <c r="B12" s="42" t="s">
        <v>139</v>
      </c>
      <c r="C12" s="42" t="s">
        <v>140</v>
      </c>
      <c r="D12" s="43">
        <v>20.799999999988401</v>
      </c>
      <c r="E12" s="41"/>
      <c r="F12" s="41"/>
      <c r="G12" s="41"/>
      <c r="H12" s="42" t="s">
        <v>139</v>
      </c>
      <c r="I12" s="42" t="s">
        <v>140</v>
      </c>
      <c r="J12" s="43">
        <v>52624</v>
      </c>
    </row>
    <row r="13" spans="2:10" ht="14.1" customHeight="1" x14ac:dyDescent="0.25">
      <c r="B13" s="42" t="s">
        <v>139</v>
      </c>
      <c r="C13" s="42" t="s">
        <v>140</v>
      </c>
      <c r="D13" s="43">
        <v>147992</v>
      </c>
      <c r="E13" s="41"/>
      <c r="F13" s="41"/>
      <c r="G13" s="41"/>
      <c r="H13" s="42" t="s">
        <v>139</v>
      </c>
      <c r="I13" s="42" t="s">
        <v>140</v>
      </c>
      <c r="J13" s="43">
        <v>62108.800000000003</v>
      </c>
    </row>
    <row r="14" spans="2:10" ht="14.1" customHeight="1" x14ac:dyDescent="0.25">
      <c r="B14" s="42" t="s">
        <v>139</v>
      </c>
      <c r="C14" s="42" t="s">
        <v>140</v>
      </c>
      <c r="D14" s="43">
        <v>73216</v>
      </c>
      <c r="E14" s="41"/>
      <c r="F14" s="41"/>
      <c r="G14" s="41"/>
      <c r="H14" s="42" t="s">
        <v>139</v>
      </c>
      <c r="I14" s="42" t="s">
        <v>140</v>
      </c>
      <c r="J14" s="43">
        <v>116334.39999999999</v>
      </c>
    </row>
    <row r="15" spans="2:10" ht="14.1" customHeight="1" x14ac:dyDescent="0.25">
      <c r="B15" s="42" t="s">
        <v>139</v>
      </c>
      <c r="C15" s="42" t="s">
        <v>140</v>
      </c>
      <c r="D15" s="43">
        <v>152068.79999999999</v>
      </c>
      <c r="E15" s="41"/>
      <c r="F15" s="41"/>
      <c r="G15" s="41"/>
      <c r="H15" s="42" t="s">
        <v>139</v>
      </c>
      <c r="I15" s="42" t="s">
        <v>140</v>
      </c>
      <c r="J15" s="43">
        <v>96408</v>
      </c>
    </row>
    <row r="16" spans="2:10" ht="14.1" customHeight="1" x14ac:dyDescent="0.25">
      <c r="B16" s="42" t="s">
        <v>139</v>
      </c>
      <c r="C16" s="42" t="s">
        <v>140</v>
      </c>
      <c r="D16" s="43">
        <v>48505.599999999999</v>
      </c>
      <c r="E16" s="41"/>
      <c r="F16" s="41"/>
      <c r="G16" s="41"/>
      <c r="H16" s="42" t="s">
        <v>139</v>
      </c>
      <c r="I16" s="42" t="s">
        <v>140</v>
      </c>
      <c r="J16" s="43">
        <v>129563.2</v>
      </c>
    </row>
    <row r="17" spans="2:10" ht="14.1" customHeight="1" x14ac:dyDescent="0.25">
      <c r="B17" s="42" t="s">
        <v>139</v>
      </c>
      <c r="C17" s="42" t="s">
        <v>140</v>
      </c>
      <c r="D17" s="43">
        <v>20.8</v>
      </c>
      <c r="E17" s="41"/>
      <c r="F17" s="41"/>
      <c r="G17" s="41"/>
      <c r="H17" s="42" t="s">
        <v>139</v>
      </c>
      <c r="I17" s="42" t="s">
        <v>140</v>
      </c>
      <c r="J17" s="43">
        <v>93766.399999999994</v>
      </c>
    </row>
    <row r="18" spans="2:10" ht="14.1" customHeight="1" x14ac:dyDescent="0.25">
      <c r="B18" s="42" t="s">
        <v>139</v>
      </c>
      <c r="C18" s="42" t="s">
        <v>140</v>
      </c>
      <c r="D18" s="43">
        <v>86278.399999999994</v>
      </c>
      <c r="E18" s="41"/>
      <c r="F18" s="41"/>
      <c r="G18" s="41"/>
      <c r="H18" s="42" t="s">
        <v>139</v>
      </c>
      <c r="I18" s="42" t="s">
        <v>140</v>
      </c>
      <c r="J18" s="43">
        <v>62108.800000000003</v>
      </c>
    </row>
    <row r="19" spans="2:10" ht="14.1" customHeight="1" x14ac:dyDescent="0.25">
      <c r="B19" s="42" t="s">
        <v>139</v>
      </c>
      <c r="C19" s="42" t="s">
        <v>140</v>
      </c>
      <c r="D19" s="43">
        <v>79497.600000000006</v>
      </c>
      <c r="E19" s="41"/>
      <c r="F19" s="41"/>
      <c r="G19" s="41"/>
      <c r="H19" s="42" t="s">
        <v>139</v>
      </c>
      <c r="I19" s="42" t="s">
        <v>140</v>
      </c>
      <c r="J19" s="43">
        <v>99049.600000000006</v>
      </c>
    </row>
    <row r="20" spans="2:10" ht="14.1" customHeight="1" x14ac:dyDescent="0.25">
      <c r="B20" s="42" t="s">
        <v>139</v>
      </c>
      <c r="C20" s="42" t="s">
        <v>140</v>
      </c>
      <c r="D20" s="43">
        <v>79497.600000000006</v>
      </c>
      <c r="E20" s="41"/>
      <c r="F20" s="41"/>
      <c r="G20" s="41"/>
      <c r="H20" s="42" t="s">
        <v>139</v>
      </c>
      <c r="I20" s="42" t="s">
        <v>140</v>
      </c>
      <c r="J20" s="43">
        <v>62108.800000000003</v>
      </c>
    </row>
    <row r="21" spans="2:10" ht="14.1" customHeight="1" x14ac:dyDescent="0.25">
      <c r="B21" s="42" t="s">
        <v>139</v>
      </c>
      <c r="C21" s="42" t="s">
        <v>140</v>
      </c>
      <c r="D21" s="43">
        <v>113318.39999999999</v>
      </c>
      <c r="E21" s="41"/>
      <c r="F21" s="41"/>
      <c r="G21" s="41"/>
      <c r="H21" s="42" t="s">
        <v>139</v>
      </c>
      <c r="I21" s="42" t="s">
        <v>140</v>
      </c>
      <c r="J21" s="43">
        <v>20.8</v>
      </c>
    </row>
    <row r="22" spans="2:10" ht="14.1" customHeight="1" x14ac:dyDescent="0.25">
      <c r="B22" s="42" t="s">
        <v>139</v>
      </c>
      <c r="C22" s="42" t="s">
        <v>140</v>
      </c>
      <c r="D22" s="43">
        <v>144123.20000000001</v>
      </c>
      <c r="E22" s="41"/>
      <c r="F22" s="41"/>
      <c r="G22" s="41"/>
      <c r="H22" s="42" t="s">
        <v>139</v>
      </c>
      <c r="I22" s="42" t="s">
        <v>140</v>
      </c>
      <c r="J22" s="43">
        <v>77355.199999999997</v>
      </c>
    </row>
    <row r="23" spans="2:10" ht="14.1" customHeight="1" x14ac:dyDescent="0.25">
      <c r="B23" s="42" t="s">
        <v>139</v>
      </c>
      <c r="C23" s="42" t="s">
        <v>140</v>
      </c>
      <c r="D23" s="43">
        <v>243422.4</v>
      </c>
      <c r="E23" s="41"/>
      <c r="F23" s="41"/>
      <c r="G23" s="41"/>
      <c r="H23" s="42" t="s">
        <v>139</v>
      </c>
      <c r="I23" s="42" t="s">
        <v>140</v>
      </c>
      <c r="J23" s="43">
        <v>160451.20000000001</v>
      </c>
    </row>
    <row r="24" spans="2:10" ht="14.1" customHeight="1" x14ac:dyDescent="0.25">
      <c r="B24" s="42" t="s">
        <v>139</v>
      </c>
      <c r="C24" s="42" t="s">
        <v>140</v>
      </c>
      <c r="D24" s="43">
        <v>86278.399999999994</v>
      </c>
      <c r="E24" s="41"/>
      <c r="F24" s="41"/>
      <c r="G24" s="41"/>
      <c r="H24" s="42" t="s">
        <v>139</v>
      </c>
      <c r="I24" s="42" t="s">
        <v>140</v>
      </c>
      <c r="J24" s="43">
        <v>20.8</v>
      </c>
    </row>
    <row r="25" spans="2:10" ht="14.1" customHeight="1" x14ac:dyDescent="0.25">
      <c r="B25" s="42" t="s">
        <v>139</v>
      </c>
      <c r="C25" s="42" t="s">
        <v>140</v>
      </c>
      <c r="D25" s="43">
        <v>91228.800000000003</v>
      </c>
      <c r="E25" s="41"/>
      <c r="F25" s="41"/>
      <c r="G25" s="41"/>
      <c r="H25" s="42" t="s">
        <v>139</v>
      </c>
      <c r="I25" s="42" t="s">
        <v>140</v>
      </c>
      <c r="J25" s="43">
        <v>144123.20000000001</v>
      </c>
    </row>
    <row r="26" spans="2:10" ht="14.1" customHeight="1" x14ac:dyDescent="0.25">
      <c r="B26" s="42" t="s">
        <v>139</v>
      </c>
      <c r="C26" s="42" t="s">
        <v>140</v>
      </c>
      <c r="D26" s="43">
        <v>69305.600000000006</v>
      </c>
      <c r="E26" s="41"/>
      <c r="F26" s="41"/>
      <c r="G26" s="41"/>
      <c r="H26" s="42" t="s">
        <v>139</v>
      </c>
      <c r="I26" s="42" t="s">
        <v>140</v>
      </c>
      <c r="J26" s="43">
        <v>96408</v>
      </c>
    </row>
    <row r="27" spans="2:10" ht="14.1" customHeight="1" x14ac:dyDescent="0.25">
      <c r="B27" s="42" t="s">
        <v>139</v>
      </c>
      <c r="C27" s="42" t="s">
        <v>140</v>
      </c>
      <c r="D27" s="43">
        <v>126006.39999999999</v>
      </c>
      <c r="E27" s="41"/>
      <c r="F27" s="41"/>
      <c r="G27" s="41"/>
      <c r="H27" s="42" t="s">
        <v>139</v>
      </c>
      <c r="I27" s="42" t="s">
        <v>140</v>
      </c>
      <c r="J27" s="43">
        <v>99049.600000000006</v>
      </c>
    </row>
    <row r="28" spans="2:10" ht="14.1" customHeight="1" x14ac:dyDescent="0.25">
      <c r="B28" s="42" t="s">
        <v>139</v>
      </c>
      <c r="C28" s="42" t="s">
        <v>140</v>
      </c>
      <c r="D28" s="43">
        <v>71219.199999999997</v>
      </c>
      <c r="E28" s="41"/>
      <c r="F28" s="41"/>
      <c r="G28" s="41"/>
      <c r="H28" s="42" t="s">
        <v>139</v>
      </c>
      <c r="I28" s="42" t="s">
        <v>140</v>
      </c>
      <c r="J28" s="43">
        <v>164756.79999999999</v>
      </c>
    </row>
    <row r="29" spans="2:10" ht="14.1" customHeight="1" x14ac:dyDescent="0.25">
      <c r="B29" s="42" t="s">
        <v>139</v>
      </c>
      <c r="C29" s="42" t="s">
        <v>140</v>
      </c>
      <c r="D29" s="43">
        <v>79497.600000000006</v>
      </c>
      <c r="E29" s="41"/>
      <c r="F29" s="41"/>
      <c r="G29" s="41"/>
      <c r="H29" s="42" t="s">
        <v>139</v>
      </c>
      <c r="I29" s="42" t="s">
        <v>140</v>
      </c>
      <c r="J29" s="43">
        <v>116334.39999999999</v>
      </c>
    </row>
    <row r="30" spans="2:10" ht="14.1" customHeight="1" x14ac:dyDescent="0.25">
      <c r="B30" s="42" t="s">
        <v>139</v>
      </c>
      <c r="C30" s="42" t="s">
        <v>140</v>
      </c>
      <c r="D30" s="43">
        <v>81660.800000000003</v>
      </c>
      <c r="E30" s="41"/>
      <c r="F30" s="41"/>
      <c r="G30" s="41"/>
      <c r="H30" s="42" t="s">
        <v>139</v>
      </c>
      <c r="I30" s="42" t="s">
        <v>140</v>
      </c>
      <c r="J30" s="43">
        <v>136572.79999999999</v>
      </c>
    </row>
    <row r="31" spans="2:10" ht="14.1" customHeight="1" x14ac:dyDescent="0.25">
      <c r="B31" s="42" t="s">
        <v>139</v>
      </c>
      <c r="C31" s="42" t="s">
        <v>140</v>
      </c>
      <c r="D31" s="43">
        <v>79497.600000000006</v>
      </c>
      <c r="E31" s="41"/>
      <c r="F31" s="41"/>
      <c r="G31" s="41"/>
      <c r="H31" s="42" t="s">
        <v>139</v>
      </c>
      <c r="I31" s="42" t="s">
        <v>140</v>
      </c>
      <c r="J31" s="43">
        <v>86278.399999999994</v>
      </c>
    </row>
    <row r="32" spans="2:10" ht="14.1" customHeight="1" x14ac:dyDescent="0.25">
      <c r="B32" s="42" t="s">
        <v>139</v>
      </c>
      <c r="C32" s="42" t="s">
        <v>140</v>
      </c>
      <c r="D32" s="43">
        <v>73216</v>
      </c>
      <c r="E32" s="41"/>
      <c r="F32" s="41"/>
      <c r="G32" s="41"/>
      <c r="H32" s="42" t="s">
        <v>139</v>
      </c>
      <c r="I32" s="42" t="s">
        <v>140</v>
      </c>
      <c r="J32" s="43">
        <v>73216</v>
      </c>
    </row>
    <row r="33" spans="2:10" ht="14.1" customHeight="1" x14ac:dyDescent="0.25">
      <c r="B33" s="42" t="s">
        <v>139</v>
      </c>
      <c r="C33" s="42" t="s">
        <v>140</v>
      </c>
      <c r="D33" s="43">
        <v>65540.800000000003</v>
      </c>
      <c r="E33" s="41"/>
      <c r="F33" s="41"/>
      <c r="G33" s="41"/>
      <c r="H33" s="42" t="s">
        <v>139</v>
      </c>
      <c r="I33" s="42" t="s">
        <v>140</v>
      </c>
      <c r="J33" s="43">
        <v>93766.399999999994</v>
      </c>
    </row>
    <row r="34" spans="2:10" ht="14.1" customHeight="1" x14ac:dyDescent="0.25">
      <c r="B34" s="42" t="s">
        <v>139</v>
      </c>
      <c r="C34" s="42" t="s">
        <v>140</v>
      </c>
      <c r="D34" s="43">
        <v>20.8</v>
      </c>
      <c r="E34" s="41"/>
      <c r="F34" s="41"/>
      <c r="G34" s="41"/>
      <c r="H34" s="42" t="s">
        <v>139</v>
      </c>
      <c r="I34" s="42" t="s">
        <v>140</v>
      </c>
      <c r="J34" s="43">
        <v>69305.600000000006</v>
      </c>
    </row>
    <row r="35" spans="2:10" ht="14.1" customHeight="1" x14ac:dyDescent="0.25">
      <c r="B35" s="42" t="s">
        <v>139</v>
      </c>
      <c r="C35" s="42" t="s">
        <v>140</v>
      </c>
      <c r="D35" s="43">
        <v>126006.39999999999</v>
      </c>
      <c r="E35" s="41"/>
      <c r="F35" s="41"/>
      <c r="G35" s="41"/>
      <c r="H35" s="42" t="s">
        <v>139</v>
      </c>
      <c r="I35" s="42" t="s">
        <v>140</v>
      </c>
      <c r="J35" s="43">
        <v>62108.800000000003</v>
      </c>
    </row>
    <row r="36" spans="2:10" ht="14.1" customHeight="1" x14ac:dyDescent="0.25">
      <c r="B36" s="42" t="s">
        <v>139</v>
      </c>
      <c r="C36" s="42" t="s">
        <v>140</v>
      </c>
      <c r="D36" s="43">
        <v>79497.600000000006</v>
      </c>
      <c r="E36" s="41"/>
      <c r="F36" s="41"/>
      <c r="G36" s="41"/>
      <c r="H36" s="42" t="s">
        <v>139</v>
      </c>
      <c r="I36" s="42" t="s">
        <v>140</v>
      </c>
      <c r="J36" s="43">
        <v>86278.399999999994</v>
      </c>
    </row>
    <row r="37" spans="2:10" ht="14.1" customHeight="1" x14ac:dyDescent="0.25">
      <c r="B37" s="42" t="s">
        <v>139</v>
      </c>
      <c r="C37" s="42" t="s">
        <v>140</v>
      </c>
      <c r="D37" s="43">
        <v>79497.600000000006</v>
      </c>
      <c r="E37" s="41"/>
      <c r="F37" s="41"/>
      <c r="G37" s="41"/>
      <c r="H37" s="42" t="s">
        <v>139</v>
      </c>
      <c r="I37" s="42" t="s">
        <v>140</v>
      </c>
      <c r="J37" s="43">
        <v>96408</v>
      </c>
    </row>
    <row r="38" spans="2:10" ht="14.1" customHeight="1" x14ac:dyDescent="0.25">
      <c r="B38" s="42" t="s">
        <v>139</v>
      </c>
      <c r="C38" s="42" t="s">
        <v>140</v>
      </c>
      <c r="D38" s="43">
        <v>73216</v>
      </c>
      <c r="E38" s="41"/>
      <c r="F38" s="41"/>
      <c r="G38" s="41"/>
      <c r="H38" s="42" t="s">
        <v>139</v>
      </c>
      <c r="I38" s="42" t="s">
        <v>140</v>
      </c>
      <c r="J38" s="43">
        <v>73216</v>
      </c>
    </row>
    <row r="39" spans="2:10" ht="14.1" customHeight="1" x14ac:dyDescent="0.25">
      <c r="B39" s="42" t="s">
        <v>139</v>
      </c>
      <c r="C39" s="42" t="s">
        <v>140</v>
      </c>
      <c r="D39" s="43">
        <v>65540.800000000003</v>
      </c>
      <c r="E39" s="41"/>
      <c r="F39" s="41"/>
      <c r="G39" s="41"/>
      <c r="H39" s="42" t="s">
        <v>139</v>
      </c>
      <c r="I39" s="42" t="s">
        <v>140</v>
      </c>
      <c r="J39" s="43">
        <v>20.8</v>
      </c>
    </row>
    <row r="40" spans="2:10" ht="14.1" customHeight="1" x14ac:dyDescent="0.25">
      <c r="B40" s="42" t="s">
        <v>139</v>
      </c>
      <c r="C40" s="42" t="s">
        <v>140</v>
      </c>
      <c r="D40" s="43">
        <v>79497.600000000006</v>
      </c>
      <c r="E40" s="41"/>
      <c r="F40" s="41"/>
      <c r="G40" s="41"/>
      <c r="H40" s="42" t="s">
        <v>139</v>
      </c>
      <c r="I40" s="42" t="s">
        <v>140</v>
      </c>
      <c r="J40" s="43">
        <v>69305.600000000006</v>
      </c>
    </row>
    <row r="41" spans="2:10" ht="14.1" customHeight="1" x14ac:dyDescent="0.25">
      <c r="B41" s="42" t="s">
        <v>139</v>
      </c>
      <c r="C41" s="42" t="s">
        <v>140</v>
      </c>
      <c r="D41" s="43">
        <v>126006.39999999999</v>
      </c>
      <c r="E41" s="41"/>
      <c r="F41" s="41"/>
      <c r="G41" s="41"/>
      <c r="H41" s="42" t="s">
        <v>139</v>
      </c>
      <c r="I41" s="42" t="s">
        <v>140</v>
      </c>
      <c r="J41" s="43">
        <v>140192</v>
      </c>
    </row>
    <row r="42" spans="2:10" ht="14.1" customHeight="1" x14ac:dyDescent="0.25">
      <c r="B42" s="42" t="s">
        <v>139</v>
      </c>
      <c r="C42" s="42" t="s">
        <v>140</v>
      </c>
      <c r="D42" s="43">
        <v>65540.800000000003</v>
      </c>
      <c r="E42" s="41"/>
      <c r="F42" s="41"/>
      <c r="G42" s="41"/>
      <c r="H42" s="42" t="s">
        <v>139</v>
      </c>
      <c r="I42" s="42" t="s">
        <v>140</v>
      </c>
      <c r="J42" s="43">
        <v>88816</v>
      </c>
    </row>
    <row r="43" spans="2:10" ht="14.1" customHeight="1" x14ac:dyDescent="0.25">
      <c r="B43" s="42" t="s">
        <v>139</v>
      </c>
      <c r="C43" s="42" t="s">
        <v>140</v>
      </c>
      <c r="D43" s="43">
        <v>58760</v>
      </c>
      <c r="E43" s="41"/>
      <c r="F43" s="41"/>
      <c r="G43" s="41"/>
      <c r="H43" s="42" t="s">
        <v>139</v>
      </c>
      <c r="I43" s="42" t="s">
        <v>140</v>
      </c>
      <c r="J43" s="43">
        <v>84011.199999999997</v>
      </c>
    </row>
    <row r="44" spans="2:10" ht="14.1" customHeight="1" x14ac:dyDescent="0.25">
      <c r="B44" s="42" t="s">
        <v>139</v>
      </c>
      <c r="C44" s="42" t="s">
        <v>140</v>
      </c>
      <c r="D44" s="43">
        <v>73216</v>
      </c>
      <c r="E44" s="41"/>
      <c r="F44" s="41"/>
      <c r="G44" s="41"/>
      <c r="H44" s="42" t="s">
        <v>139</v>
      </c>
      <c r="I44" s="42" t="s">
        <v>140</v>
      </c>
      <c r="J44" s="43">
        <v>113318.39999999999</v>
      </c>
    </row>
    <row r="45" spans="2:10" ht="14.1" customHeight="1" x14ac:dyDescent="0.25">
      <c r="B45" s="42" t="s">
        <v>139</v>
      </c>
      <c r="C45" s="42" t="s">
        <v>140</v>
      </c>
      <c r="D45" s="43">
        <v>79497.600000000006</v>
      </c>
      <c r="E45" s="41"/>
      <c r="F45" s="41"/>
      <c r="G45" s="41"/>
      <c r="H45" s="42" t="s">
        <v>139</v>
      </c>
      <c r="I45" s="42" t="s">
        <v>140</v>
      </c>
      <c r="J45" s="43">
        <v>84011.199999999997</v>
      </c>
    </row>
    <row r="46" spans="2:10" ht="14.1" customHeight="1" x14ac:dyDescent="0.25">
      <c r="B46" s="42" t="s">
        <v>139</v>
      </c>
      <c r="C46" s="42" t="s">
        <v>140</v>
      </c>
      <c r="D46" s="43">
        <v>52624</v>
      </c>
      <c r="E46" s="41"/>
      <c r="F46" s="41"/>
      <c r="G46" s="41"/>
      <c r="H46" s="42" t="s">
        <v>139</v>
      </c>
      <c r="I46" s="42" t="s">
        <v>140</v>
      </c>
      <c r="J46" s="43">
        <v>69305.600000000006</v>
      </c>
    </row>
    <row r="47" spans="2:10" ht="14.1" customHeight="1" x14ac:dyDescent="0.25">
      <c r="B47" s="42" t="s">
        <v>139</v>
      </c>
      <c r="C47" s="42" t="s">
        <v>140</v>
      </c>
      <c r="D47" s="43">
        <v>126006.39999999999</v>
      </c>
      <c r="E47" s="41"/>
      <c r="F47" s="41"/>
      <c r="G47" s="41"/>
      <c r="H47" s="42" t="s">
        <v>139</v>
      </c>
      <c r="I47" s="42" t="s">
        <v>140</v>
      </c>
      <c r="J47" s="43">
        <v>122720</v>
      </c>
    </row>
    <row r="48" spans="2:10" ht="14.1" customHeight="1" x14ac:dyDescent="0.25">
      <c r="B48" s="42" t="s">
        <v>139</v>
      </c>
      <c r="C48" s="42" t="s">
        <v>140</v>
      </c>
      <c r="D48" s="43">
        <v>49816</v>
      </c>
      <c r="E48" s="41"/>
      <c r="F48" s="41"/>
      <c r="G48" s="41"/>
      <c r="H48" s="42" t="s">
        <v>139</v>
      </c>
      <c r="I48" s="42" t="s">
        <v>140</v>
      </c>
      <c r="J48" s="43">
        <v>71219.199999999997</v>
      </c>
    </row>
    <row r="49" spans="2:10" ht="14.1" customHeight="1" x14ac:dyDescent="0.25">
      <c r="B49" s="42" t="s">
        <v>139</v>
      </c>
      <c r="C49" s="42" t="s">
        <v>140</v>
      </c>
      <c r="D49" s="43">
        <v>122720</v>
      </c>
      <c r="E49" s="41"/>
      <c r="F49" s="41"/>
      <c r="G49" s="41"/>
      <c r="H49" s="42" t="s">
        <v>139</v>
      </c>
      <c r="I49" s="42" t="s">
        <v>140</v>
      </c>
      <c r="J49" s="43">
        <v>84011.199999999997</v>
      </c>
    </row>
    <row r="50" spans="2:10" ht="14.1" customHeight="1" x14ac:dyDescent="0.25">
      <c r="B50" s="42" t="s">
        <v>139</v>
      </c>
      <c r="C50" s="42" t="s">
        <v>140</v>
      </c>
      <c r="D50" s="43">
        <v>88816</v>
      </c>
      <c r="E50" s="41"/>
      <c r="F50" s="41"/>
      <c r="G50" s="41"/>
      <c r="H50" s="42" t="s">
        <v>139</v>
      </c>
      <c r="I50" s="42" t="s">
        <v>140</v>
      </c>
      <c r="J50" s="43">
        <v>93766.399999999994</v>
      </c>
    </row>
    <row r="51" spans="2:10" ht="14.1" customHeight="1" x14ac:dyDescent="0.25">
      <c r="B51" s="42" t="s">
        <v>139</v>
      </c>
      <c r="C51" s="42" t="s">
        <v>140</v>
      </c>
      <c r="D51" s="43">
        <v>79497.600000000006</v>
      </c>
      <c r="E51" s="41"/>
      <c r="F51" s="41"/>
      <c r="G51" s="41"/>
      <c r="H51" s="42" t="s">
        <v>139</v>
      </c>
      <c r="I51" s="42" t="s">
        <v>140</v>
      </c>
      <c r="J51" s="43">
        <v>63793.599999999999</v>
      </c>
    </row>
    <row r="52" spans="2:10" ht="14.1" customHeight="1" x14ac:dyDescent="0.25">
      <c r="B52" s="42" t="s">
        <v>139</v>
      </c>
      <c r="C52" s="42" t="s">
        <v>140</v>
      </c>
      <c r="D52" s="43">
        <v>65540.800000000003</v>
      </c>
      <c r="E52" s="41"/>
      <c r="F52" s="41"/>
      <c r="G52" s="41"/>
      <c r="H52" s="42" t="s">
        <v>139</v>
      </c>
      <c r="I52" s="42" t="s">
        <v>140</v>
      </c>
      <c r="J52" s="43">
        <v>20.8</v>
      </c>
    </row>
    <row r="53" spans="2:10" ht="14.1" customHeight="1" x14ac:dyDescent="0.25">
      <c r="B53" s="42" t="s">
        <v>139</v>
      </c>
      <c r="C53" s="42" t="s">
        <v>140</v>
      </c>
      <c r="D53" s="43">
        <v>96408</v>
      </c>
      <c r="E53" s="41"/>
      <c r="F53" s="41"/>
      <c r="G53" s="41"/>
      <c r="H53" s="42" t="s">
        <v>139</v>
      </c>
      <c r="I53" s="42" t="s">
        <v>140</v>
      </c>
      <c r="J53" s="43">
        <v>69305.600000000006</v>
      </c>
    </row>
    <row r="54" spans="2:10" ht="14.1" customHeight="1" x14ac:dyDescent="0.25">
      <c r="B54" s="42" t="s">
        <v>139</v>
      </c>
      <c r="C54" s="42" t="s">
        <v>140</v>
      </c>
      <c r="D54" s="43">
        <v>63793.599999999999</v>
      </c>
      <c r="E54" s="41"/>
      <c r="F54" s="41"/>
      <c r="G54" s="41"/>
      <c r="H54" s="42" t="s">
        <v>139</v>
      </c>
      <c r="I54" s="42" t="s">
        <v>140</v>
      </c>
      <c r="J54" s="43">
        <v>84011.199999999997</v>
      </c>
    </row>
    <row r="55" spans="2:10" ht="14.1" customHeight="1" x14ac:dyDescent="0.25">
      <c r="B55" s="42" t="s">
        <v>139</v>
      </c>
      <c r="C55" s="42" t="s">
        <v>140</v>
      </c>
      <c r="D55" s="43">
        <v>91228.800000000003</v>
      </c>
      <c r="E55" s="41"/>
      <c r="F55" s="41"/>
      <c r="G55" s="41"/>
      <c r="H55" s="42" t="s">
        <v>139</v>
      </c>
      <c r="I55" s="42" t="s">
        <v>140</v>
      </c>
      <c r="J55" s="43">
        <v>84011.199999999997</v>
      </c>
    </row>
    <row r="56" spans="2:10" ht="14.1" customHeight="1" x14ac:dyDescent="0.25">
      <c r="B56" s="42" t="s">
        <v>139</v>
      </c>
      <c r="C56" s="42" t="s">
        <v>140</v>
      </c>
      <c r="D56" s="43">
        <v>88816</v>
      </c>
      <c r="E56" s="41"/>
      <c r="F56" s="41"/>
      <c r="G56" s="41"/>
      <c r="H56" s="42" t="s">
        <v>139</v>
      </c>
      <c r="I56" s="42" t="s">
        <v>140</v>
      </c>
      <c r="J56" s="43">
        <v>116334.39999999999</v>
      </c>
    </row>
    <row r="57" spans="2:10" ht="14.1" customHeight="1" x14ac:dyDescent="0.25">
      <c r="B57" s="42" t="s">
        <v>139</v>
      </c>
      <c r="C57" s="42" t="s">
        <v>140</v>
      </c>
      <c r="D57" s="43">
        <v>73216</v>
      </c>
      <c r="E57" s="41"/>
      <c r="F57" s="41"/>
      <c r="G57" s="41"/>
      <c r="H57" s="42" t="s">
        <v>139</v>
      </c>
      <c r="I57" s="42" t="s">
        <v>140</v>
      </c>
      <c r="J57" s="43">
        <v>84011.199999999997</v>
      </c>
    </row>
    <row r="58" spans="2:10" ht="14.1" customHeight="1" x14ac:dyDescent="0.25">
      <c r="B58" s="42" t="s">
        <v>139</v>
      </c>
      <c r="C58" s="42" t="s">
        <v>140</v>
      </c>
      <c r="D58" s="43">
        <v>122720</v>
      </c>
      <c r="E58" s="41"/>
      <c r="F58" s="41"/>
      <c r="G58" s="41"/>
      <c r="H58" s="42" t="s">
        <v>139</v>
      </c>
      <c r="I58" s="42" t="s">
        <v>140</v>
      </c>
      <c r="J58" s="43">
        <v>62108.800000000003</v>
      </c>
    </row>
    <row r="59" spans="2:10" ht="14.1" customHeight="1" x14ac:dyDescent="0.25">
      <c r="B59" s="42" t="s">
        <v>139</v>
      </c>
      <c r="C59" s="42" t="s">
        <v>140</v>
      </c>
      <c r="D59" s="43">
        <v>67433.600000000006</v>
      </c>
      <c r="E59" s="41"/>
      <c r="F59" s="41"/>
      <c r="G59" s="41"/>
      <c r="H59" s="42" t="s">
        <v>139</v>
      </c>
      <c r="I59" s="42" t="s">
        <v>140</v>
      </c>
      <c r="J59" s="43">
        <v>55723.199999999997</v>
      </c>
    </row>
    <row r="60" spans="2:10" ht="14.1" customHeight="1" x14ac:dyDescent="0.25">
      <c r="B60" s="42" t="s">
        <v>139</v>
      </c>
      <c r="C60" s="42" t="s">
        <v>140</v>
      </c>
      <c r="D60" s="43">
        <v>67433.600000000006</v>
      </c>
      <c r="E60" s="41"/>
      <c r="F60" s="41"/>
      <c r="G60" s="41"/>
      <c r="H60" s="42" t="s">
        <v>139</v>
      </c>
      <c r="I60" s="42" t="s">
        <v>140</v>
      </c>
      <c r="J60" s="43">
        <v>132995.20000000001</v>
      </c>
    </row>
    <row r="61" spans="2:10" ht="14.1" customHeight="1" x14ac:dyDescent="0.25">
      <c r="B61" s="42" t="s">
        <v>139</v>
      </c>
      <c r="C61" s="42" t="s">
        <v>140</v>
      </c>
      <c r="D61" s="43">
        <v>96408</v>
      </c>
      <c r="E61" s="41"/>
      <c r="F61" s="41"/>
      <c r="G61" s="41"/>
      <c r="H61" s="42" t="s">
        <v>139</v>
      </c>
      <c r="I61" s="42" t="s">
        <v>140</v>
      </c>
      <c r="J61" s="43">
        <v>52624</v>
      </c>
    </row>
    <row r="62" spans="2:10" ht="14.1" customHeight="1" x14ac:dyDescent="0.25">
      <c r="B62" s="42" t="s">
        <v>139</v>
      </c>
      <c r="C62" s="42" t="s">
        <v>140</v>
      </c>
      <c r="D62" s="43">
        <v>77355.199999999997</v>
      </c>
      <c r="E62" s="41"/>
      <c r="F62" s="41"/>
      <c r="G62" s="41"/>
      <c r="H62" s="42" t="s">
        <v>139</v>
      </c>
      <c r="I62" s="42" t="s">
        <v>140</v>
      </c>
      <c r="J62" s="43">
        <v>71219.199999999997</v>
      </c>
    </row>
    <row r="63" spans="2:10" ht="14.1" customHeight="1" x14ac:dyDescent="0.25">
      <c r="B63" s="42" t="s">
        <v>139</v>
      </c>
      <c r="C63" s="42" t="s">
        <v>140</v>
      </c>
      <c r="D63" s="43">
        <v>58760</v>
      </c>
      <c r="E63" s="41"/>
      <c r="F63" s="41"/>
      <c r="G63" s="41"/>
      <c r="H63" s="42" t="s">
        <v>139</v>
      </c>
      <c r="I63" s="42" t="s">
        <v>140</v>
      </c>
      <c r="J63" s="43">
        <v>129563.2</v>
      </c>
    </row>
    <row r="64" spans="2:10" ht="14.1" customHeight="1" x14ac:dyDescent="0.25">
      <c r="B64" s="42" t="s">
        <v>139</v>
      </c>
      <c r="C64" s="42" t="s">
        <v>140</v>
      </c>
      <c r="D64" s="43">
        <v>84011.199999999997</v>
      </c>
      <c r="E64" s="41"/>
      <c r="F64" s="41"/>
      <c r="G64" s="41"/>
      <c r="H64" s="42" t="s">
        <v>139</v>
      </c>
      <c r="I64" s="42" t="s">
        <v>140</v>
      </c>
      <c r="J64" s="43">
        <v>20.799999999988401</v>
      </c>
    </row>
    <row r="65" spans="2:10" ht="14.1" customHeight="1" x14ac:dyDescent="0.25">
      <c r="B65" s="42" t="s">
        <v>139</v>
      </c>
      <c r="C65" s="42" t="s">
        <v>140</v>
      </c>
      <c r="D65" s="43">
        <v>58760</v>
      </c>
      <c r="E65" s="41"/>
      <c r="F65" s="41"/>
      <c r="G65" s="41"/>
      <c r="H65" s="42" t="s">
        <v>139</v>
      </c>
      <c r="I65" s="42" t="s">
        <v>140</v>
      </c>
      <c r="J65" s="43">
        <v>91228.800000000003</v>
      </c>
    </row>
    <row r="66" spans="2:10" ht="14.1" customHeight="1" x14ac:dyDescent="0.25">
      <c r="B66" s="42" t="s">
        <v>139</v>
      </c>
      <c r="C66" s="42" t="s">
        <v>140</v>
      </c>
      <c r="D66" s="43">
        <v>88816</v>
      </c>
      <c r="E66" s="41"/>
      <c r="F66" s="41"/>
      <c r="G66" s="41"/>
      <c r="H66" s="42" t="s">
        <v>139</v>
      </c>
      <c r="I66" s="42" t="s">
        <v>140</v>
      </c>
      <c r="J66" s="43">
        <v>96408</v>
      </c>
    </row>
    <row r="67" spans="2:10" ht="14.1" customHeight="1" x14ac:dyDescent="0.25">
      <c r="B67" s="42" t="s">
        <v>139</v>
      </c>
      <c r="C67" s="42" t="s">
        <v>140</v>
      </c>
      <c r="D67" s="43">
        <v>79497.600000000006</v>
      </c>
      <c r="E67" s="41"/>
      <c r="F67" s="41"/>
      <c r="G67" s="41"/>
      <c r="H67" s="42" t="s">
        <v>139</v>
      </c>
      <c r="I67" s="42" t="s">
        <v>140</v>
      </c>
      <c r="J67" s="43">
        <v>77355.199999999997</v>
      </c>
    </row>
    <row r="68" spans="2:10" ht="14.1" customHeight="1" x14ac:dyDescent="0.25">
      <c r="B68" s="42" t="s">
        <v>139</v>
      </c>
      <c r="C68" s="42" t="s">
        <v>140</v>
      </c>
      <c r="D68" s="43">
        <v>107411.2</v>
      </c>
      <c r="E68" s="41"/>
      <c r="F68" s="41"/>
      <c r="G68" s="41"/>
      <c r="H68" s="42" t="s">
        <v>139</v>
      </c>
      <c r="I68" s="42" t="s">
        <v>140</v>
      </c>
      <c r="J68" s="43">
        <v>20.8</v>
      </c>
    </row>
    <row r="69" spans="2:10" ht="14.1" customHeight="1" x14ac:dyDescent="0.25">
      <c r="B69" s="42" t="s">
        <v>139</v>
      </c>
      <c r="C69" s="42" t="s">
        <v>140</v>
      </c>
      <c r="D69" s="43">
        <v>58760</v>
      </c>
      <c r="E69" s="41"/>
      <c r="F69" s="41"/>
      <c r="G69" s="41"/>
      <c r="H69" s="42" t="s">
        <v>139</v>
      </c>
      <c r="I69" s="42" t="s">
        <v>140</v>
      </c>
      <c r="J69" s="43">
        <v>113318.39999999999</v>
      </c>
    </row>
    <row r="70" spans="2:10" ht="14.1" customHeight="1" x14ac:dyDescent="0.25">
      <c r="B70" s="42" t="s">
        <v>139</v>
      </c>
      <c r="C70" s="42" t="s">
        <v>140</v>
      </c>
      <c r="D70" s="43">
        <v>110302.39999999999</v>
      </c>
      <c r="E70" s="41"/>
      <c r="F70" s="41"/>
      <c r="G70" s="41"/>
      <c r="H70" s="42" t="s">
        <v>139</v>
      </c>
      <c r="I70" s="42" t="s">
        <v>140</v>
      </c>
      <c r="J70" s="43">
        <v>183580.79999999999</v>
      </c>
    </row>
    <row r="71" spans="2:10" ht="14.1" customHeight="1" x14ac:dyDescent="0.25">
      <c r="B71" s="42" t="s">
        <v>139</v>
      </c>
      <c r="C71" s="42" t="s">
        <v>140</v>
      </c>
      <c r="D71" s="43">
        <v>79497.600000000006</v>
      </c>
      <c r="E71" s="41"/>
      <c r="F71" s="41"/>
      <c r="G71" s="41"/>
      <c r="H71" s="42" t="s">
        <v>139</v>
      </c>
      <c r="I71" s="42" t="s">
        <v>140</v>
      </c>
      <c r="J71" s="43">
        <v>84011.199999999997</v>
      </c>
    </row>
    <row r="72" spans="2:10" ht="14.1" customHeight="1" x14ac:dyDescent="0.25">
      <c r="B72" s="42" t="s">
        <v>139</v>
      </c>
      <c r="C72" s="42" t="s">
        <v>140</v>
      </c>
      <c r="D72" s="43">
        <v>60424</v>
      </c>
      <c r="E72" s="41"/>
      <c r="F72" s="41"/>
      <c r="G72" s="41"/>
      <c r="H72" s="42" t="s">
        <v>139</v>
      </c>
      <c r="I72" s="42" t="s">
        <v>140</v>
      </c>
      <c r="J72" s="43">
        <v>88816</v>
      </c>
    </row>
    <row r="73" spans="2:10" ht="14.1" customHeight="1" x14ac:dyDescent="0.25">
      <c r="B73" s="42" t="s">
        <v>139</v>
      </c>
      <c r="C73" s="42" t="s">
        <v>140</v>
      </c>
      <c r="D73" s="43">
        <v>58760</v>
      </c>
      <c r="E73" s="41"/>
      <c r="F73" s="41"/>
      <c r="G73" s="41"/>
      <c r="H73" s="42" t="s">
        <v>139</v>
      </c>
      <c r="I73" s="42" t="s">
        <v>140</v>
      </c>
      <c r="J73" s="43">
        <v>84011.199999999997</v>
      </c>
    </row>
    <row r="74" spans="2:10" ht="14.1" customHeight="1" x14ac:dyDescent="0.25">
      <c r="B74" s="42" t="s">
        <v>139</v>
      </c>
      <c r="C74" s="42" t="s">
        <v>140</v>
      </c>
      <c r="D74" s="43">
        <v>79497.600000000006</v>
      </c>
      <c r="E74" s="41"/>
      <c r="F74" s="41"/>
      <c r="G74" s="41"/>
      <c r="H74" s="42" t="s">
        <v>139</v>
      </c>
      <c r="I74" s="42" t="s">
        <v>140</v>
      </c>
      <c r="J74" s="43">
        <v>243422.4</v>
      </c>
    </row>
    <row r="75" spans="2:10" ht="14.1" customHeight="1" x14ac:dyDescent="0.25">
      <c r="B75" s="42" t="s">
        <v>139</v>
      </c>
      <c r="C75" s="42" t="s">
        <v>140</v>
      </c>
      <c r="D75" s="43">
        <v>79497.600000000006</v>
      </c>
      <c r="E75" s="41"/>
      <c r="F75" s="41"/>
      <c r="G75" s="41"/>
      <c r="H75" s="42" t="s">
        <v>139</v>
      </c>
      <c r="I75" s="42" t="s">
        <v>140</v>
      </c>
      <c r="J75" s="43">
        <v>156249.60000000001</v>
      </c>
    </row>
    <row r="76" spans="2:10" ht="14.1" customHeight="1" x14ac:dyDescent="0.25">
      <c r="B76" s="42" t="s">
        <v>139</v>
      </c>
      <c r="C76" s="42" t="s">
        <v>140</v>
      </c>
      <c r="D76" s="43">
        <v>122720</v>
      </c>
      <c r="E76" s="41"/>
      <c r="F76" s="41"/>
      <c r="G76" s="41"/>
      <c r="H76" s="42" t="s">
        <v>139</v>
      </c>
      <c r="I76" s="42" t="s">
        <v>140</v>
      </c>
      <c r="J76" s="43">
        <v>93766.399999999994</v>
      </c>
    </row>
    <row r="77" spans="2:10" ht="14.1" customHeight="1" x14ac:dyDescent="0.25">
      <c r="B77" s="42" t="s">
        <v>139</v>
      </c>
      <c r="C77" s="42" t="s">
        <v>140</v>
      </c>
      <c r="D77" s="43">
        <v>91228.800000000003</v>
      </c>
      <c r="E77" s="41"/>
      <c r="F77" s="41"/>
      <c r="G77" s="41"/>
      <c r="H77" s="42" t="s">
        <v>139</v>
      </c>
      <c r="I77" s="42" t="s">
        <v>140</v>
      </c>
      <c r="J77" s="43">
        <v>84011.199999999997</v>
      </c>
    </row>
    <row r="78" spans="2:10" ht="14.1" customHeight="1" x14ac:dyDescent="0.25">
      <c r="B78" s="42" t="s">
        <v>139</v>
      </c>
      <c r="C78" s="42" t="s">
        <v>140</v>
      </c>
      <c r="D78" s="43">
        <v>20.8</v>
      </c>
      <c r="E78" s="41"/>
      <c r="F78" s="41"/>
      <c r="G78" s="41"/>
      <c r="H78" s="42" t="s">
        <v>139</v>
      </c>
      <c r="I78" s="42" t="s">
        <v>140</v>
      </c>
      <c r="J78" s="43">
        <v>88816</v>
      </c>
    </row>
    <row r="79" spans="2:10" ht="14.1" customHeight="1" x14ac:dyDescent="0.25">
      <c r="B79" s="42" t="s">
        <v>139</v>
      </c>
      <c r="C79" s="42" t="s">
        <v>140</v>
      </c>
      <c r="D79" s="43">
        <v>86278.399999999994</v>
      </c>
      <c r="E79" s="41"/>
      <c r="F79" s="41"/>
      <c r="G79" s="41"/>
      <c r="H79" s="42" t="s">
        <v>139</v>
      </c>
      <c r="I79" s="42" t="s">
        <v>140</v>
      </c>
      <c r="J79" s="43">
        <v>84011.199999999997</v>
      </c>
    </row>
    <row r="80" spans="2:10" ht="14.1" customHeight="1" x14ac:dyDescent="0.25">
      <c r="B80" s="42" t="s">
        <v>139</v>
      </c>
      <c r="C80" s="42" t="s">
        <v>140</v>
      </c>
      <c r="D80" s="43">
        <v>116334.39999999999</v>
      </c>
      <c r="E80" s="41"/>
      <c r="F80" s="41"/>
      <c r="G80" s="41"/>
      <c r="H80" s="42" t="s">
        <v>139</v>
      </c>
      <c r="I80" s="42" t="s">
        <v>140</v>
      </c>
      <c r="J80" s="43">
        <v>84011.199999999997</v>
      </c>
    </row>
    <row r="81" spans="2:10" ht="14.1" customHeight="1" x14ac:dyDescent="0.25">
      <c r="B81" s="42" t="s">
        <v>139</v>
      </c>
      <c r="C81" s="42" t="s">
        <v>140</v>
      </c>
      <c r="D81" s="43">
        <v>113318.39999999999</v>
      </c>
      <c r="E81" s="41"/>
      <c r="F81" s="41"/>
      <c r="G81" s="41"/>
      <c r="H81" s="42" t="s">
        <v>139</v>
      </c>
      <c r="I81" s="42" t="s">
        <v>140</v>
      </c>
      <c r="J81" s="43">
        <v>84011.199999999997</v>
      </c>
    </row>
    <row r="82" spans="2:10" ht="14.1" customHeight="1" x14ac:dyDescent="0.25">
      <c r="B82" s="42" t="s">
        <v>139</v>
      </c>
      <c r="C82" s="42" t="s">
        <v>140</v>
      </c>
      <c r="D82" s="43">
        <v>88816</v>
      </c>
      <c r="E82" s="41"/>
      <c r="F82" s="41"/>
      <c r="G82" s="41"/>
      <c r="H82" s="42" t="s">
        <v>139</v>
      </c>
      <c r="I82" s="42" t="s">
        <v>140</v>
      </c>
      <c r="J82" s="43">
        <v>84011.199999999997</v>
      </c>
    </row>
    <row r="83" spans="2:10" ht="14.1" customHeight="1" x14ac:dyDescent="0.25">
      <c r="B83" s="42" t="s">
        <v>139</v>
      </c>
      <c r="C83" s="42" t="s">
        <v>140</v>
      </c>
      <c r="D83" s="43">
        <v>79497.600000000006</v>
      </c>
      <c r="E83" s="41"/>
      <c r="F83" s="41"/>
      <c r="G83" s="41"/>
      <c r="H83" s="42" t="s">
        <v>139</v>
      </c>
      <c r="I83" s="42" t="s">
        <v>140</v>
      </c>
      <c r="J83" s="43">
        <v>84011.199999999997</v>
      </c>
    </row>
    <row r="84" spans="2:10" ht="14.1" customHeight="1" x14ac:dyDescent="0.25">
      <c r="B84" s="42" t="s">
        <v>139</v>
      </c>
      <c r="C84" s="42" t="s">
        <v>140</v>
      </c>
      <c r="D84" s="43">
        <v>99049.600000000006</v>
      </c>
      <c r="E84" s="41"/>
      <c r="F84" s="41"/>
      <c r="G84" s="41"/>
      <c r="H84" s="42" t="s">
        <v>139</v>
      </c>
      <c r="I84" s="42" t="s">
        <v>140</v>
      </c>
      <c r="J84" s="43">
        <v>84011.199999999997</v>
      </c>
    </row>
    <row r="85" spans="2:10" ht="14.1" customHeight="1" x14ac:dyDescent="0.25">
      <c r="B85" s="42" t="s">
        <v>139</v>
      </c>
      <c r="C85" s="42" t="s">
        <v>140</v>
      </c>
      <c r="D85" s="43">
        <v>93766.399999999994</v>
      </c>
      <c r="E85" s="41"/>
      <c r="F85" s="41"/>
      <c r="G85" s="41"/>
      <c r="H85" s="42" t="s">
        <v>139</v>
      </c>
      <c r="I85" s="42" t="s">
        <v>140</v>
      </c>
      <c r="J85" s="43">
        <v>81660.800000000003</v>
      </c>
    </row>
    <row r="86" spans="2:10" ht="14.1" customHeight="1" x14ac:dyDescent="0.25">
      <c r="B86" s="42" t="s">
        <v>139</v>
      </c>
      <c r="C86" s="42" t="s">
        <v>140</v>
      </c>
      <c r="D86" s="43">
        <v>65540.800000000003</v>
      </c>
      <c r="E86" s="41"/>
      <c r="F86" s="41"/>
      <c r="G86" s="41"/>
      <c r="H86" s="42" t="s">
        <v>139</v>
      </c>
      <c r="I86" s="42" t="s">
        <v>140</v>
      </c>
      <c r="J86" s="43">
        <v>122720</v>
      </c>
    </row>
    <row r="87" spans="2:10" ht="14.1" customHeight="1" x14ac:dyDescent="0.25">
      <c r="B87" s="42" t="s">
        <v>139</v>
      </c>
      <c r="C87" s="42" t="s">
        <v>140</v>
      </c>
      <c r="D87" s="43">
        <v>113318.39999999999</v>
      </c>
      <c r="E87" s="41"/>
      <c r="F87" s="41"/>
      <c r="G87" s="41"/>
      <c r="H87" s="42" t="s">
        <v>139</v>
      </c>
      <c r="I87" s="42" t="s">
        <v>140</v>
      </c>
      <c r="J87" s="43">
        <v>91228.800000000003</v>
      </c>
    </row>
    <row r="88" spans="2:10" ht="14.1" customHeight="1" x14ac:dyDescent="0.25">
      <c r="B88" s="42" t="s">
        <v>139</v>
      </c>
      <c r="C88" s="42" t="s">
        <v>140</v>
      </c>
      <c r="D88" s="43">
        <v>116334.39999999999</v>
      </c>
      <c r="E88" s="41"/>
      <c r="F88" s="41"/>
      <c r="G88" s="41"/>
      <c r="H88" s="42" t="s">
        <v>139</v>
      </c>
      <c r="I88" s="42" t="s">
        <v>140</v>
      </c>
      <c r="J88" s="43">
        <v>107411.2</v>
      </c>
    </row>
    <row r="89" spans="2:10" ht="14.1" customHeight="1" x14ac:dyDescent="0.25">
      <c r="B89" s="42" t="s">
        <v>139</v>
      </c>
      <c r="C89" s="42" t="s">
        <v>140</v>
      </c>
      <c r="D89" s="43">
        <v>73216</v>
      </c>
      <c r="E89" s="41"/>
      <c r="F89" s="41"/>
      <c r="G89" s="41"/>
      <c r="H89" s="42" t="s">
        <v>139</v>
      </c>
      <c r="I89" s="42" t="s">
        <v>140</v>
      </c>
      <c r="J89" s="43">
        <v>86278.399999999994</v>
      </c>
    </row>
    <row r="90" spans="2:10" ht="14.1" customHeight="1" x14ac:dyDescent="0.25">
      <c r="B90" s="42" t="s">
        <v>139</v>
      </c>
      <c r="C90" s="42" t="s">
        <v>140</v>
      </c>
      <c r="D90" s="43">
        <v>20.8</v>
      </c>
      <c r="E90" s="41"/>
      <c r="F90" s="41"/>
      <c r="G90" s="41"/>
      <c r="H90" s="42" t="s">
        <v>139</v>
      </c>
      <c r="I90" s="42" t="s">
        <v>140</v>
      </c>
      <c r="J90" s="43">
        <v>160451.20000000001</v>
      </c>
    </row>
    <row r="91" spans="2:10" ht="14.1" customHeight="1" x14ac:dyDescent="0.25">
      <c r="B91" s="42" t="s">
        <v>139</v>
      </c>
      <c r="C91" s="42" t="s">
        <v>140</v>
      </c>
      <c r="D91" s="43">
        <v>156249.60000000001</v>
      </c>
      <c r="E91" s="41"/>
      <c r="F91" s="41"/>
      <c r="G91" s="41"/>
      <c r="H91" s="42" t="s">
        <v>139</v>
      </c>
      <c r="I91" s="42" t="s">
        <v>140</v>
      </c>
      <c r="J91" s="43">
        <v>116334.39999999999</v>
      </c>
    </row>
    <row r="92" spans="2:10" ht="14.1" customHeight="1" x14ac:dyDescent="0.25">
      <c r="B92" s="42" t="s">
        <v>139</v>
      </c>
      <c r="C92" s="42" t="s">
        <v>140</v>
      </c>
      <c r="D92" s="43">
        <v>129563.2</v>
      </c>
      <c r="E92" s="41"/>
      <c r="F92" s="41"/>
      <c r="G92" s="41"/>
      <c r="H92" s="42" t="s">
        <v>139</v>
      </c>
      <c r="I92" s="42" t="s">
        <v>140</v>
      </c>
      <c r="J92" s="43">
        <v>84011.199999999997</v>
      </c>
    </row>
    <row r="93" spans="2:10" ht="14.1" customHeight="1" x14ac:dyDescent="0.25">
      <c r="B93" s="42" t="s">
        <v>139</v>
      </c>
      <c r="C93" s="42" t="s">
        <v>140</v>
      </c>
      <c r="D93" s="43">
        <v>73216</v>
      </c>
      <c r="E93" s="41"/>
      <c r="F93" s="41"/>
      <c r="G93" s="41"/>
      <c r="H93" s="42" t="s">
        <v>139</v>
      </c>
      <c r="I93" s="42" t="s">
        <v>140</v>
      </c>
      <c r="J93" s="43">
        <v>69305.600000000006</v>
      </c>
    </row>
    <row r="94" spans="2:10" ht="14.1" customHeight="1" x14ac:dyDescent="0.25">
      <c r="B94" s="42" t="s">
        <v>139</v>
      </c>
      <c r="C94" s="42" t="s">
        <v>140</v>
      </c>
      <c r="D94" s="43">
        <v>122720</v>
      </c>
      <c r="E94" s="41"/>
      <c r="F94" s="41"/>
      <c r="G94" s="41"/>
      <c r="H94" s="42" t="s">
        <v>139</v>
      </c>
      <c r="I94" s="42" t="s">
        <v>140</v>
      </c>
      <c r="J94" s="43">
        <v>132995.20000000001</v>
      </c>
    </row>
    <row r="95" spans="2:10" ht="14.1" customHeight="1" x14ac:dyDescent="0.25">
      <c r="B95" s="42" t="s">
        <v>139</v>
      </c>
      <c r="C95" s="42" t="s">
        <v>140</v>
      </c>
      <c r="D95" s="43">
        <v>126006.39999999999</v>
      </c>
      <c r="E95" s="41"/>
      <c r="F95" s="41"/>
      <c r="G95" s="41"/>
      <c r="H95" s="42" t="s">
        <v>139</v>
      </c>
      <c r="I95" s="42" t="s">
        <v>140</v>
      </c>
      <c r="J95" s="43">
        <v>88816</v>
      </c>
    </row>
    <row r="96" spans="2:10" ht="14.1" customHeight="1" x14ac:dyDescent="0.25">
      <c r="B96" s="42" t="s">
        <v>139</v>
      </c>
      <c r="C96" s="42" t="s">
        <v>140</v>
      </c>
      <c r="D96" s="43">
        <v>116334.39999999999</v>
      </c>
      <c r="E96" s="41"/>
      <c r="F96" s="41"/>
      <c r="G96" s="41"/>
      <c r="H96" s="42" t="s">
        <v>139</v>
      </c>
      <c r="I96" s="42" t="s">
        <v>140</v>
      </c>
      <c r="J96" s="43">
        <v>77355.199999999997</v>
      </c>
    </row>
    <row r="97" spans="2:10" ht="14.1" customHeight="1" x14ac:dyDescent="0.25">
      <c r="B97" s="42" t="s">
        <v>139</v>
      </c>
      <c r="C97" s="42" t="s">
        <v>140</v>
      </c>
      <c r="D97" s="43">
        <v>173888</v>
      </c>
      <c r="E97" s="41"/>
      <c r="F97" s="41"/>
      <c r="G97" s="41"/>
      <c r="H97" s="42" t="s">
        <v>139</v>
      </c>
      <c r="I97" s="42" t="s">
        <v>140</v>
      </c>
      <c r="J97" s="43">
        <v>147992</v>
      </c>
    </row>
    <row r="98" spans="2:10" ht="14.1" customHeight="1" x14ac:dyDescent="0.25">
      <c r="B98" s="42" t="s">
        <v>139</v>
      </c>
      <c r="C98" s="42" t="s">
        <v>140</v>
      </c>
      <c r="D98" s="43">
        <v>160451.20000000001</v>
      </c>
      <c r="E98" s="41"/>
      <c r="F98" s="41"/>
      <c r="G98" s="41"/>
      <c r="H98" s="42" t="s">
        <v>139</v>
      </c>
      <c r="I98" s="42" t="s">
        <v>140</v>
      </c>
      <c r="J98" s="43">
        <v>144123.20000000001</v>
      </c>
    </row>
    <row r="99" spans="2:10" ht="14.1" customHeight="1" x14ac:dyDescent="0.25">
      <c r="B99" s="42" t="s">
        <v>139</v>
      </c>
      <c r="C99" s="42" t="s">
        <v>140</v>
      </c>
      <c r="D99" s="43">
        <v>136572.79999999999</v>
      </c>
      <c r="E99" s="41"/>
      <c r="F99" s="41"/>
      <c r="G99" s="41"/>
      <c r="H99" s="42" t="s">
        <v>139</v>
      </c>
      <c r="I99" s="42" t="s">
        <v>140</v>
      </c>
      <c r="J99" s="43">
        <v>122720</v>
      </c>
    </row>
    <row r="100" spans="2:10" ht="14.1" customHeight="1" x14ac:dyDescent="0.25">
      <c r="B100" s="42" t="s">
        <v>139</v>
      </c>
      <c r="C100" s="42" t="s">
        <v>140</v>
      </c>
      <c r="D100" s="43">
        <v>110302.39999999999</v>
      </c>
      <c r="E100" s="41"/>
      <c r="F100" s="41"/>
      <c r="G100" s="41"/>
      <c r="H100" s="42" t="s">
        <v>139</v>
      </c>
      <c r="I100" s="42" t="s">
        <v>140</v>
      </c>
      <c r="J100" s="43">
        <v>77355.199999999997</v>
      </c>
    </row>
    <row r="101" spans="2:10" ht="14.1" customHeight="1" x14ac:dyDescent="0.25">
      <c r="B101" s="42" t="s">
        <v>139</v>
      </c>
      <c r="C101" s="42" t="s">
        <v>140</v>
      </c>
      <c r="D101" s="43">
        <v>152068.79999999999</v>
      </c>
      <c r="E101" s="41"/>
      <c r="F101" s="41"/>
      <c r="G101" s="41"/>
      <c r="H101" s="42" t="s">
        <v>139</v>
      </c>
      <c r="I101" s="42" t="s">
        <v>140</v>
      </c>
      <c r="J101" s="43">
        <v>144123.20000000001</v>
      </c>
    </row>
    <row r="102" spans="2:10" ht="14.1" customHeight="1" x14ac:dyDescent="0.25">
      <c r="B102" s="42" t="s">
        <v>139</v>
      </c>
      <c r="C102" s="42" t="s">
        <v>140</v>
      </c>
      <c r="D102" s="43">
        <v>20.8</v>
      </c>
      <c r="E102" s="41"/>
      <c r="F102" s="41"/>
      <c r="G102" s="41"/>
      <c r="H102" s="42" t="s">
        <v>139</v>
      </c>
      <c r="I102" s="42" t="s">
        <v>140</v>
      </c>
      <c r="J102" s="43">
        <v>152068.79999999999</v>
      </c>
    </row>
    <row r="103" spans="2:10" ht="14.1" customHeight="1" x14ac:dyDescent="0.25">
      <c r="B103" s="42" t="s">
        <v>139</v>
      </c>
      <c r="C103" s="42" t="s">
        <v>140</v>
      </c>
      <c r="D103" s="43">
        <v>81660.800000000003</v>
      </c>
      <c r="E103" s="41"/>
      <c r="F103" s="41"/>
      <c r="G103" s="41"/>
      <c r="H103" s="42" t="s">
        <v>139</v>
      </c>
      <c r="I103" s="42" t="s">
        <v>140</v>
      </c>
      <c r="J103" s="43">
        <v>96408</v>
      </c>
    </row>
    <row r="104" spans="2:10" ht="14.1" customHeight="1" x14ac:dyDescent="0.25">
      <c r="B104" s="42" t="s">
        <v>139</v>
      </c>
      <c r="C104" s="42" t="s">
        <v>140</v>
      </c>
      <c r="D104" s="43">
        <v>93766.399999999994</v>
      </c>
      <c r="E104" s="41"/>
      <c r="F104" s="41"/>
      <c r="G104" s="41"/>
      <c r="H104" s="42" t="s">
        <v>139</v>
      </c>
      <c r="I104" s="42" t="s">
        <v>140</v>
      </c>
      <c r="J104" s="43">
        <v>160451.20000000001</v>
      </c>
    </row>
    <row r="105" spans="2:10" ht="14.1" customHeight="1" x14ac:dyDescent="0.25">
      <c r="B105" s="42" t="s">
        <v>139</v>
      </c>
      <c r="C105" s="42" t="s">
        <v>140</v>
      </c>
      <c r="D105" s="43">
        <v>144123.20000000001</v>
      </c>
      <c r="E105" s="41"/>
      <c r="F105" s="41"/>
      <c r="G105" s="41"/>
      <c r="H105" s="42" t="s">
        <v>139</v>
      </c>
      <c r="I105" s="42" t="s">
        <v>140</v>
      </c>
      <c r="J105" s="43">
        <v>132995.20000000001</v>
      </c>
    </row>
    <row r="106" spans="2:10" ht="14.1" customHeight="1" x14ac:dyDescent="0.25">
      <c r="B106" s="42" t="s">
        <v>139</v>
      </c>
      <c r="C106" s="42" t="s">
        <v>140</v>
      </c>
      <c r="D106" s="43">
        <v>116334.39999999999</v>
      </c>
      <c r="E106" s="41"/>
      <c r="F106" s="41"/>
      <c r="G106" s="41"/>
      <c r="H106" s="42" t="s">
        <v>139</v>
      </c>
      <c r="I106" s="42" t="s">
        <v>140</v>
      </c>
      <c r="J106" s="43">
        <v>86278.399999999994</v>
      </c>
    </row>
    <row r="107" spans="2:10" ht="14.1" customHeight="1" x14ac:dyDescent="0.25">
      <c r="B107" s="42" t="s">
        <v>139</v>
      </c>
      <c r="C107" s="42" t="s">
        <v>140</v>
      </c>
      <c r="D107" s="43">
        <v>79497.600000000006</v>
      </c>
      <c r="E107" s="41"/>
      <c r="F107" s="41"/>
      <c r="G107" s="41"/>
      <c r="H107" s="42" t="s">
        <v>139</v>
      </c>
      <c r="I107" s="42" t="s">
        <v>140</v>
      </c>
      <c r="J107" s="43">
        <v>84011.199999999997</v>
      </c>
    </row>
    <row r="108" spans="2:10" ht="14.1" customHeight="1" x14ac:dyDescent="0.25">
      <c r="B108" s="42" t="s">
        <v>139</v>
      </c>
      <c r="C108" s="42" t="s">
        <v>140</v>
      </c>
      <c r="D108" s="43">
        <v>113318.39999999999</v>
      </c>
      <c r="E108" s="41"/>
      <c r="F108" s="41"/>
      <c r="G108" s="41"/>
      <c r="H108" s="42" t="s">
        <v>139</v>
      </c>
      <c r="I108" s="42" t="s">
        <v>140</v>
      </c>
      <c r="J108" s="43">
        <v>77355.199999999997</v>
      </c>
    </row>
    <row r="109" spans="2:10" ht="14.1" customHeight="1" x14ac:dyDescent="0.25">
      <c r="B109" s="42" t="s">
        <v>139</v>
      </c>
      <c r="C109" s="42" t="s">
        <v>140</v>
      </c>
      <c r="D109" s="43">
        <v>79497.600000000006</v>
      </c>
      <c r="E109" s="41"/>
      <c r="F109" s="41"/>
      <c r="G109" s="41"/>
      <c r="H109" s="42" t="s">
        <v>139</v>
      </c>
      <c r="I109" s="42" t="s">
        <v>140</v>
      </c>
      <c r="J109" s="43">
        <v>104520</v>
      </c>
    </row>
    <row r="110" spans="2:10" ht="14.1" customHeight="1" x14ac:dyDescent="0.25">
      <c r="B110" s="42" t="s">
        <v>139</v>
      </c>
      <c r="C110" s="42" t="s">
        <v>140</v>
      </c>
      <c r="D110" s="43">
        <v>140316.79999999999</v>
      </c>
      <c r="E110" s="41"/>
      <c r="F110" s="41"/>
      <c r="G110" s="41"/>
      <c r="H110" s="42" t="s">
        <v>139</v>
      </c>
      <c r="I110" s="42" t="s">
        <v>140</v>
      </c>
      <c r="J110" s="43">
        <v>84011.199999999997</v>
      </c>
    </row>
    <row r="111" spans="2:10" ht="14.1" customHeight="1" x14ac:dyDescent="0.25">
      <c r="B111" s="42" t="s">
        <v>139</v>
      </c>
      <c r="C111" s="42" t="s">
        <v>140</v>
      </c>
      <c r="D111" s="43">
        <v>144123.20000000001</v>
      </c>
      <c r="E111" s="41"/>
      <c r="F111" s="41"/>
      <c r="G111" s="41"/>
      <c r="H111" s="42" t="s">
        <v>139</v>
      </c>
      <c r="I111" s="42" t="s">
        <v>140</v>
      </c>
      <c r="J111" s="43">
        <v>75212.800000000003</v>
      </c>
    </row>
    <row r="112" spans="2:10" ht="14.1" customHeight="1" x14ac:dyDescent="0.25">
      <c r="B112" s="42" t="s">
        <v>139</v>
      </c>
      <c r="C112" s="42" t="s">
        <v>140</v>
      </c>
      <c r="D112" s="43">
        <v>116334.39999999999</v>
      </c>
      <c r="E112" s="41"/>
      <c r="F112" s="41"/>
      <c r="G112" s="41"/>
      <c r="H112" s="42" t="s">
        <v>139</v>
      </c>
      <c r="I112" s="42" t="s">
        <v>140</v>
      </c>
      <c r="J112" s="43">
        <v>119537.60000000001</v>
      </c>
    </row>
    <row r="113" spans="2:10" ht="14.1" customHeight="1" x14ac:dyDescent="0.25">
      <c r="B113" s="42" t="s">
        <v>139</v>
      </c>
      <c r="C113" s="42" t="s">
        <v>140</v>
      </c>
      <c r="D113" s="43">
        <v>79497.600000000006</v>
      </c>
      <c r="E113" s="41"/>
      <c r="F113" s="41"/>
      <c r="G113" s="41"/>
      <c r="H113" s="42" t="s">
        <v>139</v>
      </c>
      <c r="I113" s="42" t="s">
        <v>140</v>
      </c>
      <c r="J113" s="43">
        <v>119537.60000000001</v>
      </c>
    </row>
    <row r="114" spans="2:10" ht="14.1" customHeight="1" x14ac:dyDescent="0.25">
      <c r="B114" s="42" t="s">
        <v>139</v>
      </c>
      <c r="C114" s="42" t="s">
        <v>140</v>
      </c>
      <c r="D114" s="43">
        <v>107411.2</v>
      </c>
      <c r="E114" s="41"/>
      <c r="F114" s="41"/>
      <c r="G114" s="41"/>
      <c r="H114" s="42" t="s">
        <v>139</v>
      </c>
      <c r="I114" s="42" t="s">
        <v>140</v>
      </c>
      <c r="J114" s="43">
        <v>119537.60000000001</v>
      </c>
    </row>
    <row r="115" spans="2:10" ht="14.1" customHeight="1" x14ac:dyDescent="0.25">
      <c r="B115" s="42" t="s">
        <v>139</v>
      </c>
      <c r="C115" s="42" t="s">
        <v>140</v>
      </c>
      <c r="D115" s="43">
        <v>107411.2</v>
      </c>
      <c r="E115" s="41"/>
      <c r="F115" s="41"/>
      <c r="G115" s="41"/>
      <c r="H115" s="42" t="s">
        <v>139</v>
      </c>
      <c r="I115" s="42" t="s">
        <v>140</v>
      </c>
      <c r="J115" s="43">
        <v>140316.79999999999</v>
      </c>
    </row>
    <row r="116" spans="2:10" ht="14.1" customHeight="1" x14ac:dyDescent="0.25">
      <c r="B116" s="42" t="s">
        <v>139</v>
      </c>
      <c r="C116" s="42" t="s">
        <v>140</v>
      </c>
      <c r="D116" s="43">
        <v>107411.2</v>
      </c>
      <c r="E116" s="41"/>
      <c r="F116" s="41"/>
      <c r="G116" s="41"/>
      <c r="H116" s="42" t="s">
        <v>139</v>
      </c>
      <c r="I116" s="42" t="s">
        <v>140</v>
      </c>
      <c r="J116" s="43">
        <v>86278.399999999994</v>
      </c>
    </row>
    <row r="117" spans="2:10" ht="14.1" customHeight="1" x14ac:dyDescent="0.25">
      <c r="B117" s="42" t="s">
        <v>139</v>
      </c>
      <c r="C117" s="42" t="s">
        <v>140</v>
      </c>
      <c r="D117" s="43">
        <v>93766.399999999994</v>
      </c>
      <c r="E117" s="41"/>
      <c r="F117" s="41"/>
      <c r="G117" s="41"/>
      <c r="H117" s="42" t="s">
        <v>139</v>
      </c>
      <c r="I117" s="42" t="s">
        <v>140</v>
      </c>
      <c r="J117" s="43">
        <v>122720</v>
      </c>
    </row>
    <row r="118" spans="2:10" ht="14.1" customHeight="1" x14ac:dyDescent="0.25">
      <c r="B118" s="42" t="s">
        <v>139</v>
      </c>
      <c r="C118" s="42" t="s">
        <v>140</v>
      </c>
      <c r="D118" s="43">
        <v>79497.600000000006</v>
      </c>
      <c r="E118" s="41"/>
      <c r="F118" s="41"/>
      <c r="G118" s="41"/>
      <c r="H118" s="42" t="s">
        <v>139</v>
      </c>
      <c r="I118" s="42" t="s">
        <v>140</v>
      </c>
      <c r="J118" s="43">
        <v>116334.39999999999</v>
      </c>
    </row>
    <row r="119" spans="2:10" ht="14.1" customHeight="1" x14ac:dyDescent="0.25">
      <c r="B119" s="42" t="s">
        <v>139</v>
      </c>
      <c r="C119" s="42" t="s">
        <v>140</v>
      </c>
      <c r="D119" s="43">
        <v>91228.800000000003</v>
      </c>
      <c r="E119" s="41"/>
      <c r="F119" s="41"/>
      <c r="G119" s="41"/>
      <c r="H119" s="42" t="s">
        <v>139</v>
      </c>
      <c r="I119" s="42" t="s">
        <v>140</v>
      </c>
      <c r="J119" s="43">
        <v>99049.600000000006</v>
      </c>
    </row>
    <row r="120" spans="2:10" ht="14.1" customHeight="1" x14ac:dyDescent="0.25">
      <c r="B120" s="42" t="s">
        <v>139</v>
      </c>
      <c r="C120" s="42" t="s">
        <v>140</v>
      </c>
      <c r="D120" s="43">
        <v>160451.20000000001</v>
      </c>
      <c r="E120" s="41"/>
      <c r="F120" s="41"/>
      <c r="G120" s="41"/>
      <c r="H120" s="42" t="s">
        <v>139</v>
      </c>
      <c r="I120" s="42" t="s">
        <v>140</v>
      </c>
      <c r="J120" s="43">
        <v>132995.20000000001</v>
      </c>
    </row>
    <row r="121" spans="2:10" ht="14.1" customHeight="1" x14ac:dyDescent="0.25">
      <c r="B121" s="42" t="s">
        <v>139</v>
      </c>
      <c r="C121" s="42" t="s">
        <v>140</v>
      </c>
      <c r="D121" s="43">
        <v>110302.39999999999</v>
      </c>
      <c r="E121" s="41"/>
      <c r="F121" s="41"/>
      <c r="G121" s="41"/>
      <c r="H121" s="42" t="s">
        <v>139</v>
      </c>
      <c r="I121" s="42" t="s">
        <v>140</v>
      </c>
      <c r="J121" s="43">
        <v>119537.60000000001</v>
      </c>
    </row>
    <row r="122" spans="2:10" ht="14.1" customHeight="1" x14ac:dyDescent="0.25">
      <c r="B122" s="42" t="s">
        <v>139</v>
      </c>
      <c r="C122" s="42" t="s">
        <v>140</v>
      </c>
      <c r="D122" s="43">
        <v>104520</v>
      </c>
      <c r="E122" s="41"/>
      <c r="F122" s="41"/>
      <c r="G122" s="41"/>
      <c r="H122" s="42" t="s">
        <v>139</v>
      </c>
      <c r="I122" s="42" t="s">
        <v>140</v>
      </c>
      <c r="J122" s="43">
        <v>77355.199999999997</v>
      </c>
    </row>
    <row r="123" spans="2:10" ht="14.1" customHeight="1" x14ac:dyDescent="0.25">
      <c r="B123" s="42" t="s">
        <v>139</v>
      </c>
      <c r="C123" s="42" t="s">
        <v>140</v>
      </c>
      <c r="D123" s="43">
        <v>93766.399999999994</v>
      </c>
      <c r="E123" s="41"/>
      <c r="F123" s="41"/>
      <c r="G123" s="41"/>
      <c r="H123" s="42" t="s">
        <v>139</v>
      </c>
      <c r="I123" s="42" t="s">
        <v>140</v>
      </c>
      <c r="J123" s="43">
        <v>99049.600000000006</v>
      </c>
    </row>
    <row r="124" spans="2:10" ht="14.1" customHeight="1" x14ac:dyDescent="0.25">
      <c r="B124" s="42" t="s">
        <v>139</v>
      </c>
      <c r="C124" s="42" t="s">
        <v>140</v>
      </c>
      <c r="D124" s="43">
        <v>93766.399999999994</v>
      </c>
      <c r="E124" s="41"/>
      <c r="F124" s="41"/>
      <c r="G124" s="41"/>
      <c r="H124" s="42" t="s">
        <v>139</v>
      </c>
      <c r="I124" s="42" t="s">
        <v>140</v>
      </c>
      <c r="J124" s="43">
        <v>132995.20000000001</v>
      </c>
    </row>
    <row r="125" spans="2:10" ht="14.1" customHeight="1" x14ac:dyDescent="0.25">
      <c r="B125" s="42" t="s">
        <v>139</v>
      </c>
      <c r="C125" s="42" t="s">
        <v>140</v>
      </c>
      <c r="D125" s="43">
        <v>132995.20000000001</v>
      </c>
      <c r="E125" s="41"/>
      <c r="F125" s="41"/>
      <c r="G125" s="41"/>
      <c r="H125" s="42" t="s">
        <v>139</v>
      </c>
      <c r="I125" s="42" t="s">
        <v>140</v>
      </c>
      <c r="J125" s="43">
        <v>67433.600000000006</v>
      </c>
    </row>
    <row r="126" spans="2:10" ht="14.1" customHeight="1" x14ac:dyDescent="0.25">
      <c r="B126" s="42" t="s">
        <v>139</v>
      </c>
      <c r="C126" s="42" t="s">
        <v>140</v>
      </c>
      <c r="D126" s="43">
        <v>96408</v>
      </c>
      <c r="E126" s="41"/>
      <c r="F126" s="41"/>
      <c r="G126" s="41"/>
      <c r="H126" s="42" t="s">
        <v>139</v>
      </c>
      <c r="I126" s="42" t="s">
        <v>140</v>
      </c>
      <c r="J126" s="43">
        <v>129563.2</v>
      </c>
    </row>
    <row r="127" spans="2:10" ht="14.1" customHeight="1" x14ac:dyDescent="0.25">
      <c r="B127" s="42" t="s">
        <v>139</v>
      </c>
      <c r="C127" s="42" t="s">
        <v>140</v>
      </c>
      <c r="D127" s="43">
        <v>84011.199999999997</v>
      </c>
      <c r="E127" s="41"/>
      <c r="F127" s="41"/>
      <c r="G127" s="41"/>
      <c r="H127" s="42" t="s">
        <v>139</v>
      </c>
      <c r="I127" s="42" t="s">
        <v>140</v>
      </c>
      <c r="J127" s="43">
        <v>136572.79999999999</v>
      </c>
    </row>
    <row r="128" spans="2:10" ht="14.1" customHeight="1" x14ac:dyDescent="0.25">
      <c r="B128" s="42" t="s">
        <v>139</v>
      </c>
      <c r="C128" s="42" t="s">
        <v>140</v>
      </c>
      <c r="D128" s="43">
        <v>81660.800000000003</v>
      </c>
      <c r="E128" s="41"/>
      <c r="F128" s="41"/>
      <c r="G128" s="41"/>
      <c r="H128" s="42" t="s">
        <v>139</v>
      </c>
      <c r="I128" s="42" t="s">
        <v>140</v>
      </c>
      <c r="J128" s="43">
        <v>101753.60000000001</v>
      </c>
    </row>
    <row r="129" spans="2:10" ht="14.1" customHeight="1" x14ac:dyDescent="0.25">
      <c r="B129" s="42" t="s">
        <v>139</v>
      </c>
      <c r="C129" s="42" t="s">
        <v>140</v>
      </c>
      <c r="D129" s="43">
        <v>96408</v>
      </c>
      <c r="E129" s="41"/>
      <c r="F129" s="41"/>
      <c r="G129" s="41"/>
      <c r="H129" s="42" t="s">
        <v>139</v>
      </c>
      <c r="I129" s="42" t="s">
        <v>140</v>
      </c>
      <c r="J129" s="43">
        <v>99049.600000000006</v>
      </c>
    </row>
    <row r="130" spans="2:10" ht="14.1" customHeight="1" x14ac:dyDescent="0.25">
      <c r="B130" s="42" t="s">
        <v>139</v>
      </c>
      <c r="C130" s="42" t="s">
        <v>140</v>
      </c>
      <c r="D130" s="43">
        <v>96408</v>
      </c>
      <c r="E130" s="41"/>
      <c r="F130" s="41"/>
      <c r="G130" s="41"/>
      <c r="H130" s="42" t="s">
        <v>139</v>
      </c>
      <c r="I130" s="42" t="s">
        <v>140</v>
      </c>
      <c r="J130" s="43">
        <v>88816</v>
      </c>
    </row>
    <row r="131" spans="2:10" ht="14.1" customHeight="1" x14ac:dyDescent="0.25">
      <c r="B131" s="42" t="s">
        <v>139</v>
      </c>
      <c r="C131" s="42" t="s">
        <v>140</v>
      </c>
      <c r="D131" s="43">
        <v>58760</v>
      </c>
      <c r="E131" s="41"/>
      <c r="F131" s="41"/>
      <c r="G131" s="41"/>
      <c r="H131" s="42" t="s">
        <v>139</v>
      </c>
      <c r="I131" s="42" t="s">
        <v>140</v>
      </c>
      <c r="J131" s="43">
        <v>93766.399999999994</v>
      </c>
    </row>
    <row r="132" spans="2:10" ht="14.1" customHeight="1" x14ac:dyDescent="0.25">
      <c r="B132" s="42" t="s">
        <v>139</v>
      </c>
      <c r="C132" s="42" t="s">
        <v>140</v>
      </c>
      <c r="D132" s="43">
        <v>49816</v>
      </c>
      <c r="E132" s="41"/>
      <c r="F132" s="41"/>
      <c r="G132" s="41"/>
      <c r="H132" s="42" t="s">
        <v>139</v>
      </c>
      <c r="I132" s="42" t="s">
        <v>140</v>
      </c>
      <c r="J132" s="43">
        <v>113318.39999999999</v>
      </c>
    </row>
    <row r="133" spans="2:10" ht="14.1" customHeight="1" x14ac:dyDescent="0.25">
      <c r="B133" s="42" t="s">
        <v>139</v>
      </c>
      <c r="C133" s="42" t="s">
        <v>140</v>
      </c>
      <c r="D133" s="43">
        <v>110302.39999999999</v>
      </c>
      <c r="E133" s="41"/>
      <c r="F133" s="41"/>
      <c r="G133" s="41"/>
      <c r="H133" s="42" t="s">
        <v>139</v>
      </c>
      <c r="I133" s="42" t="s">
        <v>140</v>
      </c>
      <c r="J133" s="43">
        <v>129563.2</v>
      </c>
    </row>
    <row r="134" spans="2:10" s="19" customFormat="1" ht="14.1" customHeight="1" x14ac:dyDescent="0.25">
      <c r="B134" s="42">
        <f>COUNTA(B3:B133)</f>
        <v>131</v>
      </c>
      <c r="C134" s="42"/>
      <c r="D134" s="43">
        <f>SUM(D3:D133)</f>
        <v>12090644.799999999</v>
      </c>
      <c r="E134" s="41"/>
      <c r="F134" s="41"/>
      <c r="G134" s="41"/>
      <c r="H134" s="42">
        <f>COUNTA(H3:H133)</f>
        <v>131</v>
      </c>
      <c r="I134" s="42"/>
      <c r="J134" s="43">
        <f>SUM(J3:J133)</f>
        <v>12661687.999999994</v>
      </c>
    </row>
    <row r="135" spans="2:10" s="19" customFormat="1" ht="14.1" customHeight="1" x14ac:dyDescent="0.25">
      <c r="B135" s="42"/>
      <c r="C135" s="42"/>
      <c r="D135" s="43"/>
      <c r="E135" s="41"/>
      <c r="F135" s="41"/>
      <c r="G135" s="41"/>
      <c r="H135" s="42"/>
      <c r="I135" s="42"/>
      <c r="J135" s="43"/>
    </row>
    <row r="136" spans="2:10" s="19" customFormat="1" ht="14.1" customHeight="1" x14ac:dyDescent="0.25">
      <c r="B136" s="42"/>
      <c r="C136" s="42"/>
      <c r="D136" s="43"/>
      <c r="E136" s="41"/>
      <c r="F136" s="41"/>
      <c r="G136" s="41"/>
      <c r="H136" s="42"/>
      <c r="I136" s="42"/>
      <c r="J136" s="43"/>
    </row>
    <row r="137" spans="2:10" ht="14.1" customHeight="1" x14ac:dyDescent="0.25">
      <c r="B137" s="42" t="s">
        <v>141</v>
      </c>
      <c r="C137" s="66" t="s">
        <v>142</v>
      </c>
      <c r="D137" s="43">
        <v>81660.800000000003</v>
      </c>
      <c r="E137" s="41"/>
      <c r="F137" s="41"/>
      <c r="G137" s="41"/>
      <c r="H137" s="42" t="s">
        <v>141</v>
      </c>
      <c r="I137" s="66" t="s">
        <v>142</v>
      </c>
      <c r="J137" s="43">
        <v>81660.800000000003</v>
      </c>
    </row>
    <row r="138" spans="2:10" ht="14.1" customHeight="1" x14ac:dyDescent="0.25">
      <c r="B138" s="42" t="s">
        <v>143</v>
      </c>
      <c r="C138" s="66" t="s">
        <v>144</v>
      </c>
      <c r="D138" s="43">
        <v>93766.399999999994</v>
      </c>
      <c r="E138" s="41"/>
      <c r="F138" s="41"/>
      <c r="G138" s="41"/>
      <c r="H138" s="42" t="s">
        <v>143</v>
      </c>
      <c r="I138" s="66" t="s">
        <v>144</v>
      </c>
      <c r="J138" s="43">
        <v>93766.399999999994</v>
      </c>
    </row>
    <row r="139" spans="2:10" ht="14.1" customHeight="1" x14ac:dyDescent="0.25">
      <c r="B139" s="42" t="s">
        <v>145</v>
      </c>
      <c r="C139" s="66" t="s">
        <v>146</v>
      </c>
      <c r="D139" s="43">
        <v>104520</v>
      </c>
      <c r="E139" s="41"/>
      <c r="F139" s="41"/>
      <c r="G139" s="41"/>
      <c r="H139" s="42" t="s">
        <v>145</v>
      </c>
      <c r="I139" s="66" t="s">
        <v>146</v>
      </c>
      <c r="J139" s="43">
        <v>104520</v>
      </c>
    </row>
    <row r="140" spans="2:10" ht="14.1" customHeight="1" x14ac:dyDescent="0.25">
      <c r="B140" s="42" t="s">
        <v>147</v>
      </c>
      <c r="C140" s="66" t="s">
        <v>148</v>
      </c>
      <c r="D140" s="43">
        <v>88816</v>
      </c>
      <c r="E140" s="41"/>
      <c r="F140" s="41"/>
      <c r="G140" s="41"/>
      <c r="H140" s="42" t="s">
        <v>147</v>
      </c>
      <c r="I140" s="66" t="s">
        <v>148</v>
      </c>
      <c r="J140" s="43">
        <v>88816</v>
      </c>
    </row>
    <row r="141" spans="2:10" ht="14.1" customHeight="1" x14ac:dyDescent="0.25">
      <c r="B141" s="42" t="s">
        <v>149</v>
      </c>
      <c r="C141" s="66" t="s">
        <v>150</v>
      </c>
      <c r="D141" s="43">
        <v>104520</v>
      </c>
      <c r="E141" s="41"/>
      <c r="F141" s="41"/>
      <c r="G141" s="41"/>
      <c r="H141" s="42" t="s">
        <v>149</v>
      </c>
      <c r="I141" s="66" t="s">
        <v>150</v>
      </c>
      <c r="J141" s="43">
        <v>104520</v>
      </c>
    </row>
    <row r="142" spans="2:10" ht="14.1" customHeight="1" x14ac:dyDescent="0.25">
      <c r="B142" s="42" t="s">
        <v>151</v>
      </c>
      <c r="C142" s="66" t="s">
        <v>152</v>
      </c>
      <c r="D142" s="43">
        <v>86278.399999999994</v>
      </c>
      <c r="E142" s="41"/>
      <c r="F142" s="41"/>
      <c r="G142" s="41"/>
      <c r="H142" s="42" t="s">
        <v>151</v>
      </c>
      <c r="I142" s="66" t="s">
        <v>152</v>
      </c>
      <c r="J142" s="43">
        <v>86278.399999999994</v>
      </c>
    </row>
    <row r="143" spans="2:10" ht="14.1" customHeight="1" x14ac:dyDescent="0.25">
      <c r="B143" s="42" t="s">
        <v>153</v>
      </c>
      <c r="C143" s="66" t="s">
        <v>154</v>
      </c>
      <c r="D143" s="43">
        <v>93766.399999999994</v>
      </c>
      <c r="E143" s="41"/>
      <c r="F143" s="41"/>
      <c r="G143" s="41"/>
      <c r="H143" s="42" t="s">
        <v>153</v>
      </c>
      <c r="I143" s="66" t="s">
        <v>154</v>
      </c>
      <c r="J143" s="43">
        <v>93766.399999999994</v>
      </c>
    </row>
    <row r="144" spans="2:10" ht="14.1" customHeight="1" x14ac:dyDescent="0.25">
      <c r="B144" s="42" t="s">
        <v>155</v>
      </c>
      <c r="C144" s="66" t="s">
        <v>156</v>
      </c>
      <c r="D144" s="43">
        <v>117208</v>
      </c>
      <c r="E144" s="41"/>
      <c r="F144" s="41"/>
      <c r="G144" s="41"/>
      <c r="H144" s="42" t="s">
        <v>155</v>
      </c>
      <c r="I144" s="66" t="s">
        <v>156</v>
      </c>
      <c r="J144" s="43">
        <v>117208</v>
      </c>
    </row>
    <row r="145" spans="2:10" ht="14.1" customHeight="1" x14ac:dyDescent="0.25">
      <c r="B145" s="42" t="s">
        <v>157</v>
      </c>
      <c r="C145" s="66" t="s">
        <v>158</v>
      </c>
      <c r="D145" s="43">
        <v>96408</v>
      </c>
      <c r="E145" s="41"/>
      <c r="F145" s="41"/>
      <c r="G145" s="41"/>
      <c r="H145" s="42" t="s">
        <v>157</v>
      </c>
      <c r="I145" s="66" t="s">
        <v>158</v>
      </c>
      <c r="J145" s="43">
        <v>96408</v>
      </c>
    </row>
    <row r="146" spans="2:10" ht="14.1" customHeight="1" x14ac:dyDescent="0.25">
      <c r="B146" s="42" t="s">
        <v>159</v>
      </c>
      <c r="C146" s="66" t="s">
        <v>160</v>
      </c>
      <c r="D146" s="43">
        <v>20.8</v>
      </c>
      <c r="E146" s="41"/>
      <c r="F146" s="41"/>
      <c r="G146" s="41"/>
      <c r="H146" s="42" t="s">
        <v>159</v>
      </c>
      <c r="I146" s="66" t="s">
        <v>160</v>
      </c>
      <c r="J146" s="43">
        <v>20.8</v>
      </c>
    </row>
    <row r="147" spans="2:10" ht="14.1" customHeight="1" x14ac:dyDescent="0.25">
      <c r="B147" s="42" t="s">
        <v>161</v>
      </c>
      <c r="C147" s="66" t="s">
        <v>162</v>
      </c>
      <c r="D147" s="43">
        <v>122720</v>
      </c>
      <c r="E147" s="41"/>
      <c r="F147" s="41"/>
      <c r="G147" s="41"/>
      <c r="H147" s="42" t="s">
        <v>161</v>
      </c>
      <c r="I147" s="66" t="s">
        <v>162</v>
      </c>
      <c r="J147" s="43">
        <v>126006.39999999999</v>
      </c>
    </row>
    <row r="148" spans="2:10" ht="14.1" customHeight="1" x14ac:dyDescent="0.25">
      <c r="B148" s="42" t="s">
        <v>163</v>
      </c>
      <c r="C148" s="66" t="s">
        <v>164</v>
      </c>
      <c r="D148" s="43">
        <v>104520</v>
      </c>
      <c r="E148" s="41"/>
      <c r="F148" s="41"/>
      <c r="G148" s="41"/>
      <c r="H148" s="42" t="s">
        <v>163</v>
      </c>
      <c r="I148" s="66" t="s">
        <v>164</v>
      </c>
      <c r="J148" s="43">
        <v>104520</v>
      </c>
    </row>
    <row r="149" spans="2:10" ht="14.1" customHeight="1" x14ac:dyDescent="0.25">
      <c r="B149" s="42" t="s">
        <v>165</v>
      </c>
      <c r="C149" s="66" t="s">
        <v>166</v>
      </c>
      <c r="D149" s="43">
        <v>169166.4</v>
      </c>
      <c r="E149" s="41"/>
      <c r="F149" s="41"/>
      <c r="G149" s="41"/>
      <c r="H149" s="42" t="s">
        <v>165</v>
      </c>
      <c r="I149" s="66" t="s">
        <v>166</v>
      </c>
      <c r="J149" s="43">
        <v>169166.4</v>
      </c>
    </row>
    <row r="150" spans="2:10" ht="14.1" customHeight="1" x14ac:dyDescent="0.25">
      <c r="B150" s="42" t="s">
        <v>167</v>
      </c>
      <c r="C150" s="66" t="s">
        <v>168</v>
      </c>
      <c r="D150" s="43">
        <v>156249.60000000001</v>
      </c>
      <c r="E150" s="41"/>
      <c r="F150" s="41"/>
      <c r="G150" s="41"/>
      <c r="H150" s="42" t="s">
        <v>167</v>
      </c>
      <c r="I150" s="66" t="s">
        <v>168</v>
      </c>
      <c r="J150" s="43">
        <v>156249.60000000001</v>
      </c>
    </row>
    <row r="151" spans="2:10" ht="14.1" customHeight="1" x14ac:dyDescent="0.25">
      <c r="B151" s="42" t="s">
        <v>169</v>
      </c>
      <c r="C151" s="66" t="s">
        <v>170</v>
      </c>
      <c r="D151" s="43">
        <v>88816</v>
      </c>
      <c r="E151" s="41"/>
      <c r="F151" s="41"/>
      <c r="G151" s="41"/>
      <c r="H151" s="42" t="s">
        <v>169</v>
      </c>
      <c r="I151" s="66" t="s">
        <v>170</v>
      </c>
      <c r="J151" s="43">
        <v>88816</v>
      </c>
    </row>
    <row r="152" spans="2:10" ht="14.1" customHeight="1" x14ac:dyDescent="0.25">
      <c r="B152" s="42" t="s">
        <v>171</v>
      </c>
      <c r="C152" s="66" t="s">
        <v>172</v>
      </c>
      <c r="D152" s="43">
        <v>140316.79999999999</v>
      </c>
      <c r="E152" s="41"/>
      <c r="F152" s="41"/>
      <c r="G152" s="41"/>
      <c r="H152" s="42" t="s">
        <v>171</v>
      </c>
      <c r="I152" s="66" t="s">
        <v>172</v>
      </c>
      <c r="J152" s="43">
        <v>140316.79999999999</v>
      </c>
    </row>
    <row r="153" spans="2:10" ht="14.1" customHeight="1" x14ac:dyDescent="0.25">
      <c r="B153" s="42" t="s">
        <v>173</v>
      </c>
      <c r="C153" s="66" t="s">
        <v>174</v>
      </c>
      <c r="D153" s="43">
        <v>193876.8</v>
      </c>
      <c r="E153" s="41"/>
      <c r="F153" s="41"/>
      <c r="G153" s="41"/>
      <c r="H153" s="42" t="s">
        <v>173</v>
      </c>
      <c r="I153" s="66" t="s">
        <v>174</v>
      </c>
      <c r="J153" s="43">
        <v>193876.8</v>
      </c>
    </row>
    <row r="154" spans="2:10" ht="14.1" customHeight="1" x14ac:dyDescent="0.25">
      <c r="B154" s="42" t="s">
        <v>175</v>
      </c>
      <c r="C154" s="66" t="s">
        <v>176</v>
      </c>
      <c r="D154" s="43">
        <v>75212.800000000003</v>
      </c>
      <c r="E154" s="41"/>
      <c r="F154" s="41"/>
      <c r="G154" s="41"/>
      <c r="H154" s="42" t="s">
        <v>175</v>
      </c>
      <c r="I154" s="66" t="s">
        <v>176</v>
      </c>
      <c r="J154" s="43">
        <v>75212.800000000003</v>
      </c>
    </row>
    <row r="155" spans="2:10" ht="14.1" customHeight="1" x14ac:dyDescent="0.25">
      <c r="B155" s="42" t="s">
        <v>177</v>
      </c>
      <c r="C155" s="66" t="s">
        <v>178</v>
      </c>
      <c r="D155" s="43">
        <v>122720</v>
      </c>
      <c r="E155" s="41"/>
      <c r="F155" s="41"/>
      <c r="G155" s="41"/>
      <c r="H155" s="42" t="s">
        <v>177</v>
      </c>
      <c r="I155" s="66" t="s">
        <v>178</v>
      </c>
      <c r="J155" s="43">
        <v>122720</v>
      </c>
    </row>
    <row r="156" spans="2:10" ht="14.1" customHeight="1" x14ac:dyDescent="0.25">
      <c r="B156" s="42" t="s">
        <v>179</v>
      </c>
      <c r="C156" s="66" t="s">
        <v>180</v>
      </c>
      <c r="D156" s="43">
        <v>93766.399999999994</v>
      </c>
      <c r="E156" s="41"/>
      <c r="F156" s="41"/>
      <c r="G156" s="41"/>
      <c r="H156" s="42" t="s">
        <v>179</v>
      </c>
      <c r="I156" s="66" t="s">
        <v>180</v>
      </c>
      <c r="J156" s="43">
        <v>93766.399999999994</v>
      </c>
    </row>
    <row r="157" spans="2:10" ht="14.1" customHeight="1" x14ac:dyDescent="0.25">
      <c r="B157" s="42" t="s">
        <v>181</v>
      </c>
      <c r="C157" s="66" t="s">
        <v>182</v>
      </c>
      <c r="D157" s="43">
        <v>77355.199999999997</v>
      </c>
      <c r="E157" s="41"/>
      <c r="F157" s="41"/>
      <c r="G157" s="41"/>
      <c r="H157" s="42" t="s">
        <v>181</v>
      </c>
      <c r="I157" s="66" t="s">
        <v>182</v>
      </c>
      <c r="J157" s="43">
        <v>77355.199999999997</v>
      </c>
    </row>
    <row r="158" spans="2:10" ht="14.1" customHeight="1" x14ac:dyDescent="0.25">
      <c r="B158" s="42" t="s">
        <v>183</v>
      </c>
      <c r="C158" s="66" t="s">
        <v>184</v>
      </c>
      <c r="D158" s="43">
        <v>101753.60000000001</v>
      </c>
      <c r="E158" s="41"/>
      <c r="F158" s="41"/>
      <c r="G158" s="41"/>
      <c r="H158" s="42" t="s">
        <v>183</v>
      </c>
      <c r="I158" s="66" t="s">
        <v>184</v>
      </c>
      <c r="J158" s="43">
        <v>101753.60000000001</v>
      </c>
    </row>
    <row r="159" spans="2:10" ht="14.1" customHeight="1" x14ac:dyDescent="0.25">
      <c r="B159" s="42" t="s">
        <v>185</v>
      </c>
      <c r="C159" s="66" t="s">
        <v>186</v>
      </c>
      <c r="D159" s="43">
        <v>160451.20000000001</v>
      </c>
      <c r="E159" s="41"/>
      <c r="F159" s="41"/>
      <c r="G159" s="41"/>
      <c r="H159" s="42" t="s">
        <v>185</v>
      </c>
      <c r="I159" s="66" t="s">
        <v>186</v>
      </c>
      <c r="J159" s="43">
        <v>160451.20000000001</v>
      </c>
    </row>
    <row r="160" spans="2:10" ht="14.1" customHeight="1" x14ac:dyDescent="0.25">
      <c r="B160" s="42" t="s">
        <v>187</v>
      </c>
      <c r="C160" s="66" t="s">
        <v>188</v>
      </c>
      <c r="D160" s="43">
        <v>88816</v>
      </c>
      <c r="E160" s="41"/>
      <c r="F160" s="41"/>
      <c r="G160" s="41"/>
      <c r="H160" s="42" t="s">
        <v>187</v>
      </c>
      <c r="I160" s="66" t="s">
        <v>188</v>
      </c>
      <c r="J160" s="43">
        <v>88816</v>
      </c>
    </row>
    <row r="161" spans="2:10" ht="14.1" customHeight="1" x14ac:dyDescent="0.25">
      <c r="B161" s="42" t="s">
        <v>189</v>
      </c>
      <c r="C161" s="66" t="s">
        <v>190</v>
      </c>
      <c r="D161" s="43">
        <v>144123.20000000001</v>
      </c>
      <c r="E161" s="41"/>
      <c r="F161" s="41"/>
      <c r="G161" s="41"/>
      <c r="H161" s="42" t="s">
        <v>189</v>
      </c>
      <c r="I161" s="66" t="s">
        <v>190</v>
      </c>
      <c r="J161" s="43">
        <v>144123.20000000001</v>
      </c>
    </row>
    <row r="162" spans="2:10" ht="14.1" customHeight="1" x14ac:dyDescent="0.25">
      <c r="B162" s="42" t="s">
        <v>191</v>
      </c>
      <c r="C162" s="66" t="s">
        <v>192</v>
      </c>
      <c r="D162" s="43">
        <v>81660.800000000003</v>
      </c>
      <c r="E162" s="41"/>
      <c r="F162" s="41"/>
      <c r="G162" s="41"/>
      <c r="H162" s="42" t="s">
        <v>191</v>
      </c>
      <c r="I162" s="66" t="s">
        <v>192</v>
      </c>
      <c r="J162" s="43">
        <v>81660.800000000003</v>
      </c>
    </row>
    <row r="163" spans="2:10" ht="14.1" customHeight="1" x14ac:dyDescent="0.25">
      <c r="B163" s="42" t="s">
        <v>193</v>
      </c>
      <c r="C163" s="66" t="s">
        <v>194</v>
      </c>
      <c r="D163" s="43">
        <v>140316.79999999999</v>
      </c>
      <c r="E163" s="41"/>
      <c r="F163" s="41"/>
      <c r="G163" s="41"/>
      <c r="H163" s="42" t="s">
        <v>193</v>
      </c>
      <c r="I163" s="66" t="s">
        <v>194</v>
      </c>
      <c r="J163" s="43">
        <v>140316.79999999999</v>
      </c>
    </row>
    <row r="164" spans="2:10" ht="14.1" customHeight="1" x14ac:dyDescent="0.25">
      <c r="B164" s="42" t="s">
        <v>195</v>
      </c>
      <c r="C164" s="66" t="s">
        <v>196</v>
      </c>
      <c r="D164" s="43">
        <v>88816</v>
      </c>
      <c r="E164" s="41"/>
      <c r="F164" s="41"/>
      <c r="G164" s="41"/>
      <c r="H164" s="42" t="s">
        <v>195</v>
      </c>
      <c r="I164" s="66" t="s">
        <v>196</v>
      </c>
      <c r="J164" s="43">
        <v>88816</v>
      </c>
    </row>
    <row r="165" spans="2:10" ht="14.1" customHeight="1" x14ac:dyDescent="0.25">
      <c r="B165" s="42" t="s">
        <v>197</v>
      </c>
      <c r="C165" s="66" t="s">
        <v>198</v>
      </c>
      <c r="D165" s="43">
        <v>119537.60000000001</v>
      </c>
      <c r="E165" s="41"/>
      <c r="F165" s="41"/>
      <c r="G165" s="41"/>
      <c r="H165" s="42" t="s">
        <v>197</v>
      </c>
      <c r="I165" s="66" t="s">
        <v>198</v>
      </c>
      <c r="J165" s="43">
        <v>119537.60000000001</v>
      </c>
    </row>
    <row r="166" spans="2:10" ht="14.1" customHeight="1" x14ac:dyDescent="0.25">
      <c r="B166" s="42" t="s">
        <v>199</v>
      </c>
      <c r="C166" s="66" t="s">
        <v>200</v>
      </c>
      <c r="D166" s="43">
        <v>88816</v>
      </c>
      <c r="E166" s="41"/>
      <c r="F166" s="41"/>
      <c r="G166" s="41"/>
      <c r="H166" s="42" t="s">
        <v>199</v>
      </c>
      <c r="I166" s="66" t="s">
        <v>200</v>
      </c>
      <c r="J166" s="43">
        <v>88816</v>
      </c>
    </row>
    <row r="167" spans="2:10" ht="14.1" customHeight="1" x14ac:dyDescent="0.25">
      <c r="B167" s="42" t="s">
        <v>201</v>
      </c>
      <c r="C167" s="66" t="s">
        <v>202</v>
      </c>
      <c r="D167" s="43">
        <v>96408</v>
      </c>
      <c r="E167" s="41"/>
      <c r="F167" s="41"/>
      <c r="G167" s="41"/>
      <c r="H167" s="42" t="s">
        <v>201</v>
      </c>
      <c r="I167" s="66" t="s">
        <v>202</v>
      </c>
      <c r="J167" s="43">
        <v>96408</v>
      </c>
    </row>
    <row r="168" spans="2:10" ht="14.1" customHeight="1" x14ac:dyDescent="0.25">
      <c r="B168" s="42" t="s">
        <v>203</v>
      </c>
      <c r="C168" s="66" t="s">
        <v>204</v>
      </c>
      <c r="D168" s="43">
        <v>101753.60000000001</v>
      </c>
      <c r="E168" s="41"/>
      <c r="F168" s="41"/>
      <c r="G168" s="41"/>
      <c r="H168" s="42" t="s">
        <v>203</v>
      </c>
      <c r="I168" s="66" t="s">
        <v>204</v>
      </c>
      <c r="J168" s="43">
        <v>101753.60000000001</v>
      </c>
    </row>
    <row r="169" spans="2:10" ht="14.1" customHeight="1" x14ac:dyDescent="0.25">
      <c r="B169" s="42" t="s">
        <v>205</v>
      </c>
      <c r="C169" s="66" t="s">
        <v>206</v>
      </c>
      <c r="D169" s="43">
        <v>129563.2</v>
      </c>
      <c r="E169" s="41"/>
      <c r="F169" s="41"/>
      <c r="G169" s="41"/>
      <c r="H169" s="42" t="s">
        <v>205</v>
      </c>
      <c r="I169" s="66" t="s">
        <v>206</v>
      </c>
      <c r="J169" s="43">
        <v>129563.2</v>
      </c>
    </row>
    <row r="170" spans="2:10" ht="14.1" customHeight="1" x14ac:dyDescent="0.25">
      <c r="B170" s="42" t="s">
        <v>207</v>
      </c>
      <c r="C170" s="66" t="s">
        <v>208</v>
      </c>
      <c r="D170" s="43">
        <v>88816</v>
      </c>
      <c r="E170" s="41"/>
      <c r="F170" s="41"/>
      <c r="G170" s="41"/>
      <c r="H170" s="42" t="s">
        <v>207</v>
      </c>
      <c r="I170" s="66" t="s">
        <v>208</v>
      </c>
      <c r="J170" s="43">
        <v>88816</v>
      </c>
    </row>
    <row r="171" spans="2:10" ht="14.1" customHeight="1" x14ac:dyDescent="0.25">
      <c r="B171" s="42" t="s">
        <v>209</v>
      </c>
      <c r="C171" s="66" t="s">
        <v>210</v>
      </c>
      <c r="D171" s="43">
        <v>91228.800000000003</v>
      </c>
      <c r="E171" s="41"/>
      <c r="F171" s="41"/>
      <c r="G171" s="41"/>
      <c r="H171" s="42" t="s">
        <v>209</v>
      </c>
      <c r="I171" s="66" t="s">
        <v>210</v>
      </c>
      <c r="J171" s="43">
        <v>91228.800000000003</v>
      </c>
    </row>
    <row r="172" spans="2:10" ht="14.1" customHeight="1" x14ac:dyDescent="0.25">
      <c r="B172" s="42" t="s">
        <v>211</v>
      </c>
      <c r="C172" s="66" t="s">
        <v>212</v>
      </c>
      <c r="D172" s="43">
        <v>160451.20000000001</v>
      </c>
      <c r="E172" s="41"/>
      <c r="F172" s="41"/>
      <c r="G172" s="41"/>
      <c r="H172" s="42" t="s">
        <v>211</v>
      </c>
      <c r="I172" s="66" t="s">
        <v>212</v>
      </c>
      <c r="J172" s="43">
        <v>160451.20000000001</v>
      </c>
    </row>
    <row r="173" spans="2:10" ht="14.1" customHeight="1" x14ac:dyDescent="0.25">
      <c r="B173" s="42" t="s">
        <v>213</v>
      </c>
      <c r="C173" s="66" t="s">
        <v>214</v>
      </c>
      <c r="D173" s="43">
        <v>71219.199999999997</v>
      </c>
      <c r="E173" s="41"/>
      <c r="F173" s="41"/>
      <c r="G173" s="41"/>
      <c r="H173" s="42" t="s">
        <v>213</v>
      </c>
      <c r="I173" s="66" t="s">
        <v>214</v>
      </c>
      <c r="J173" s="43">
        <v>71219.199999999997</v>
      </c>
    </row>
    <row r="174" spans="2:10" ht="14.1" customHeight="1" x14ac:dyDescent="0.25">
      <c r="B174" s="42" t="s">
        <v>215</v>
      </c>
      <c r="C174" s="66" t="s">
        <v>216</v>
      </c>
      <c r="D174" s="43">
        <v>107411.2</v>
      </c>
      <c r="E174" s="41"/>
      <c r="F174" s="41"/>
      <c r="G174" s="41"/>
      <c r="H174" s="42" t="s">
        <v>215</v>
      </c>
      <c r="I174" s="66" t="s">
        <v>216</v>
      </c>
      <c r="J174" s="43">
        <v>107411.2</v>
      </c>
    </row>
    <row r="175" spans="2:10" ht="14.1" customHeight="1" x14ac:dyDescent="0.25">
      <c r="B175" s="42" t="s">
        <v>217</v>
      </c>
      <c r="C175" s="66" t="s">
        <v>218</v>
      </c>
      <c r="D175" s="43">
        <v>160451.20000000001</v>
      </c>
      <c r="E175" s="41"/>
      <c r="F175" s="41"/>
      <c r="G175" s="41"/>
      <c r="H175" s="42" t="s">
        <v>217</v>
      </c>
      <c r="I175" s="66" t="s">
        <v>218</v>
      </c>
      <c r="J175" s="43">
        <v>160451.20000000001</v>
      </c>
    </row>
    <row r="176" spans="2:10" ht="14.1" customHeight="1" x14ac:dyDescent="0.25">
      <c r="B176" s="42" t="s">
        <v>219</v>
      </c>
      <c r="C176" s="66" t="s">
        <v>220</v>
      </c>
      <c r="D176" s="43">
        <v>88816</v>
      </c>
      <c r="E176" s="41"/>
      <c r="F176" s="41"/>
      <c r="G176" s="41"/>
      <c r="H176" s="42" t="s">
        <v>219</v>
      </c>
      <c r="I176" s="66" t="s">
        <v>220</v>
      </c>
      <c r="J176" s="43">
        <v>88816</v>
      </c>
    </row>
    <row r="177" spans="2:10" ht="14.1" customHeight="1" x14ac:dyDescent="0.25">
      <c r="B177" s="42" t="s">
        <v>221</v>
      </c>
      <c r="C177" s="66" t="s">
        <v>222</v>
      </c>
      <c r="D177" s="43">
        <v>86278.399999999994</v>
      </c>
      <c r="E177" s="41"/>
      <c r="F177" s="41"/>
      <c r="G177" s="41"/>
      <c r="H177" s="42" t="s">
        <v>221</v>
      </c>
      <c r="I177" s="66" t="s">
        <v>222</v>
      </c>
      <c r="J177" s="43">
        <v>88816</v>
      </c>
    </row>
    <row r="178" spans="2:10" ht="14.1" customHeight="1" x14ac:dyDescent="0.25">
      <c r="B178" s="42" t="s">
        <v>223</v>
      </c>
      <c r="C178" s="66" t="s">
        <v>224</v>
      </c>
      <c r="D178" s="43">
        <v>104520</v>
      </c>
      <c r="E178" s="41"/>
      <c r="F178" s="41"/>
      <c r="G178" s="41"/>
      <c r="H178" s="42" t="s">
        <v>223</v>
      </c>
      <c r="I178" s="66" t="s">
        <v>224</v>
      </c>
      <c r="J178" s="43">
        <v>104520</v>
      </c>
    </row>
    <row r="179" spans="2:10" ht="14.1" customHeight="1" x14ac:dyDescent="0.25">
      <c r="B179" s="42" t="s">
        <v>225</v>
      </c>
      <c r="C179" s="66" t="s">
        <v>226</v>
      </c>
      <c r="D179" s="43">
        <v>129563.2</v>
      </c>
      <c r="E179" s="41"/>
      <c r="F179" s="41"/>
      <c r="G179" s="41"/>
      <c r="H179" s="42" t="s">
        <v>225</v>
      </c>
      <c r="I179" s="66" t="s">
        <v>226</v>
      </c>
      <c r="J179" s="43">
        <v>129563.2</v>
      </c>
    </row>
    <row r="180" spans="2:10" ht="14.1" customHeight="1" x14ac:dyDescent="0.25">
      <c r="B180" s="42" t="s">
        <v>227</v>
      </c>
      <c r="C180" s="66" t="s">
        <v>228</v>
      </c>
      <c r="D180" s="43">
        <v>140316.79999999999</v>
      </c>
      <c r="E180" s="41"/>
      <c r="F180" s="41"/>
      <c r="G180" s="41"/>
      <c r="H180" s="42" t="s">
        <v>227</v>
      </c>
      <c r="I180" s="66" t="s">
        <v>228</v>
      </c>
      <c r="J180" s="43">
        <v>140316.79999999999</v>
      </c>
    </row>
    <row r="181" spans="2:10" ht="14.1" customHeight="1" x14ac:dyDescent="0.25">
      <c r="B181" s="42" t="s">
        <v>229</v>
      </c>
      <c r="C181" s="66" t="s">
        <v>230</v>
      </c>
      <c r="D181" s="43">
        <v>86278.399999999994</v>
      </c>
      <c r="E181" s="41"/>
      <c r="F181" s="41"/>
      <c r="G181" s="41"/>
      <c r="H181" s="42" t="s">
        <v>229</v>
      </c>
      <c r="I181" s="66" t="s">
        <v>230</v>
      </c>
      <c r="J181" s="43">
        <v>86278.399999999994</v>
      </c>
    </row>
    <row r="182" spans="2:10" ht="14.1" customHeight="1" x14ac:dyDescent="0.25">
      <c r="B182" s="42" t="s">
        <v>231</v>
      </c>
      <c r="C182" s="66" t="s">
        <v>232</v>
      </c>
      <c r="D182" s="43">
        <v>88816</v>
      </c>
      <c r="E182" s="41"/>
      <c r="F182" s="41"/>
      <c r="G182" s="41"/>
      <c r="H182" s="42" t="s">
        <v>231</v>
      </c>
      <c r="I182" s="66" t="s">
        <v>232</v>
      </c>
      <c r="J182" s="43">
        <v>88816</v>
      </c>
    </row>
    <row r="183" spans="2:10" ht="14.1" customHeight="1" x14ac:dyDescent="0.25">
      <c r="B183" s="42" t="s">
        <v>233</v>
      </c>
      <c r="C183" s="66" t="s">
        <v>234</v>
      </c>
      <c r="D183" s="43">
        <v>129563.2</v>
      </c>
      <c r="E183" s="41"/>
      <c r="F183" s="41"/>
      <c r="G183" s="41"/>
      <c r="H183" s="42" t="s">
        <v>233</v>
      </c>
      <c r="I183" s="66" t="s">
        <v>234</v>
      </c>
      <c r="J183" s="43">
        <v>129563.2</v>
      </c>
    </row>
    <row r="184" spans="2:10" ht="14.1" customHeight="1" x14ac:dyDescent="0.25">
      <c r="B184" s="42" t="s">
        <v>235</v>
      </c>
      <c r="C184" s="66" t="s">
        <v>236</v>
      </c>
      <c r="D184" s="43">
        <v>79497.600000000006</v>
      </c>
      <c r="E184" s="41"/>
      <c r="F184" s="41"/>
      <c r="G184" s="41"/>
      <c r="H184" s="42" t="s">
        <v>235</v>
      </c>
      <c r="I184" s="66" t="s">
        <v>236</v>
      </c>
      <c r="J184" s="43">
        <v>79497.600000000006</v>
      </c>
    </row>
    <row r="185" spans="2:10" ht="14.1" customHeight="1" x14ac:dyDescent="0.25">
      <c r="B185" s="42" t="s">
        <v>237</v>
      </c>
      <c r="C185" s="66" t="s">
        <v>238</v>
      </c>
      <c r="D185" s="43">
        <v>93766.399999999994</v>
      </c>
      <c r="E185" s="41"/>
      <c r="F185" s="41"/>
      <c r="G185" s="41"/>
      <c r="H185" s="42" t="s">
        <v>237</v>
      </c>
      <c r="I185" s="66" t="s">
        <v>238</v>
      </c>
      <c r="J185" s="43">
        <v>93766.399999999994</v>
      </c>
    </row>
    <row r="186" spans="2:10" ht="14.1" customHeight="1" x14ac:dyDescent="0.25">
      <c r="B186" s="42" t="s">
        <v>239</v>
      </c>
      <c r="C186" s="66" t="s">
        <v>240</v>
      </c>
      <c r="D186" s="43">
        <v>88816</v>
      </c>
      <c r="E186" s="41"/>
      <c r="F186" s="41"/>
      <c r="G186" s="41"/>
      <c r="H186" s="42" t="s">
        <v>239</v>
      </c>
      <c r="I186" s="66" t="s">
        <v>240</v>
      </c>
      <c r="J186" s="43">
        <v>88816</v>
      </c>
    </row>
    <row r="187" spans="2:10" ht="14.1" customHeight="1" x14ac:dyDescent="0.25">
      <c r="B187" s="42" t="s">
        <v>241</v>
      </c>
      <c r="C187" s="66" t="s">
        <v>242</v>
      </c>
      <c r="D187" s="43">
        <v>73216</v>
      </c>
      <c r="E187" s="41"/>
      <c r="F187" s="41"/>
      <c r="G187" s="41"/>
      <c r="H187" s="42" t="s">
        <v>241</v>
      </c>
      <c r="I187" s="66" t="s">
        <v>242</v>
      </c>
      <c r="J187" s="43">
        <v>73216</v>
      </c>
    </row>
    <row r="188" spans="2:10" ht="14.1" customHeight="1" x14ac:dyDescent="0.25">
      <c r="B188" s="42" t="s">
        <v>243</v>
      </c>
      <c r="C188" s="66" t="s">
        <v>244</v>
      </c>
      <c r="D188" s="43">
        <v>126006.39999999999</v>
      </c>
      <c r="E188" s="41"/>
      <c r="F188" s="41"/>
      <c r="G188" s="41"/>
      <c r="H188" s="42" t="s">
        <v>243</v>
      </c>
      <c r="I188" s="66" t="s">
        <v>244</v>
      </c>
      <c r="J188" s="43">
        <v>126006.39999999999</v>
      </c>
    </row>
    <row r="189" spans="2:10" ht="14.1" customHeight="1" x14ac:dyDescent="0.25">
      <c r="B189" s="42" t="s">
        <v>245</v>
      </c>
      <c r="C189" s="66" t="s">
        <v>246</v>
      </c>
      <c r="D189" s="43">
        <v>144123.20000000001</v>
      </c>
      <c r="E189" s="41"/>
      <c r="F189" s="41"/>
      <c r="G189" s="41"/>
      <c r="H189" s="42" t="s">
        <v>245</v>
      </c>
      <c r="I189" s="66" t="s">
        <v>246</v>
      </c>
      <c r="J189" s="43">
        <v>144123.20000000001</v>
      </c>
    </row>
    <row r="190" spans="2:10" ht="14.1" customHeight="1" x14ac:dyDescent="0.25">
      <c r="B190" s="42" t="s">
        <v>247</v>
      </c>
      <c r="C190" s="66" t="s">
        <v>248</v>
      </c>
      <c r="D190" s="43">
        <v>79497.600000000006</v>
      </c>
      <c r="E190" s="41"/>
      <c r="F190" s="41"/>
      <c r="G190" s="41"/>
      <c r="H190" s="42" t="s">
        <v>247</v>
      </c>
      <c r="I190" s="66" t="s">
        <v>248</v>
      </c>
      <c r="J190" s="43">
        <v>79497.600000000006</v>
      </c>
    </row>
    <row r="191" spans="2:10" ht="14.1" customHeight="1" x14ac:dyDescent="0.25">
      <c r="B191" s="42" t="s">
        <v>249</v>
      </c>
      <c r="C191" s="66" t="s">
        <v>250</v>
      </c>
      <c r="D191" s="43">
        <v>140316.79999999999</v>
      </c>
      <c r="E191" s="41"/>
      <c r="F191" s="41"/>
      <c r="G191" s="41"/>
      <c r="H191" s="42" t="s">
        <v>249</v>
      </c>
      <c r="I191" s="66" t="s">
        <v>250</v>
      </c>
      <c r="J191" s="43">
        <v>140316.79999999999</v>
      </c>
    </row>
    <row r="192" spans="2:10" ht="14.1" customHeight="1" x14ac:dyDescent="0.25">
      <c r="B192" s="42" t="s">
        <v>251</v>
      </c>
      <c r="C192" s="66" t="s">
        <v>252</v>
      </c>
      <c r="D192" s="43">
        <v>96408</v>
      </c>
      <c r="E192" s="41"/>
      <c r="F192" s="41"/>
      <c r="G192" s="41"/>
      <c r="H192" s="42" t="s">
        <v>251</v>
      </c>
      <c r="I192" s="66" t="s">
        <v>252</v>
      </c>
      <c r="J192" s="43">
        <v>96408</v>
      </c>
    </row>
    <row r="193" spans="2:10" ht="14.1" customHeight="1" x14ac:dyDescent="0.25">
      <c r="B193" s="42" t="s">
        <v>253</v>
      </c>
      <c r="C193" s="66" t="s">
        <v>254</v>
      </c>
      <c r="D193" s="43">
        <v>140316.79999999999</v>
      </c>
      <c r="E193" s="41"/>
      <c r="F193" s="41"/>
      <c r="G193" s="41"/>
      <c r="H193" s="42" t="s">
        <v>253</v>
      </c>
      <c r="I193" s="66" t="s">
        <v>254</v>
      </c>
      <c r="J193" s="43">
        <v>140316.79999999999</v>
      </c>
    </row>
    <row r="194" spans="2:10" ht="14.1" customHeight="1" x14ac:dyDescent="0.25">
      <c r="B194" s="42" t="s">
        <v>255</v>
      </c>
      <c r="C194" s="66" t="s">
        <v>256</v>
      </c>
      <c r="D194" s="43">
        <v>73216</v>
      </c>
      <c r="E194" s="41"/>
      <c r="F194" s="41"/>
      <c r="G194" s="41"/>
      <c r="H194" s="42" t="s">
        <v>255</v>
      </c>
      <c r="I194" s="66" t="s">
        <v>256</v>
      </c>
      <c r="J194" s="43">
        <v>73216</v>
      </c>
    </row>
    <row r="195" spans="2:10" ht="14.1" customHeight="1" x14ac:dyDescent="0.25">
      <c r="B195" s="42" t="s">
        <v>257</v>
      </c>
      <c r="C195" s="66" t="s">
        <v>258</v>
      </c>
      <c r="D195" s="43">
        <v>140316.79999999999</v>
      </c>
      <c r="E195" s="41"/>
      <c r="F195" s="41"/>
      <c r="G195" s="41"/>
      <c r="H195" s="42" t="s">
        <v>257</v>
      </c>
      <c r="I195" s="66" t="s">
        <v>258</v>
      </c>
      <c r="J195" s="43">
        <v>140316.79999999999</v>
      </c>
    </row>
    <row r="196" spans="2:10" ht="14.1" customHeight="1" x14ac:dyDescent="0.25">
      <c r="B196" s="42" t="s">
        <v>259</v>
      </c>
      <c r="C196" s="66" t="s">
        <v>260</v>
      </c>
      <c r="D196" s="43">
        <v>173888</v>
      </c>
      <c r="E196" s="41"/>
      <c r="F196" s="41"/>
      <c r="G196" s="41"/>
      <c r="H196" s="42" t="s">
        <v>259</v>
      </c>
      <c r="I196" s="66" t="s">
        <v>260</v>
      </c>
      <c r="J196" s="43">
        <v>173888</v>
      </c>
    </row>
    <row r="197" spans="2:10" ht="14.1" customHeight="1" x14ac:dyDescent="0.25">
      <c r="B197" s="42" t="s">
        <v>261</v>
      </c>
      <c r="C197" s="66" t="s">
        <v>262</v>
      </c>
      <c r="D197" s="43">
        <v>147992</v>
      </c>
      <c r="E197" s="41"/>
      <c r="F197" s="41"/>
      <c r="G197" s="41"/>
      <c r="H197" s="42" t="s">
        <v>261</v>
      </c>
      <c r="I197" s="66" t="s">
        <v>262</v>
      </c>
      <c r="J197" s="43">
        <v>147992</v>
      </c>
    </row>
    <row r="198" spans="2:10" ht="14.1" customHeight="1" x14ac:dyDescent="0.25">
      <c r="B198" s="42" t="s">
        <v>263</v>
      </c>
      <c r="C198" s="66" t="s">
        <v>264</v>
      </c>
      <c r="D198" s="43">
        <v>169166.4</v>
      </c>
      <c r="E198" s="41"/>
      <c r="F198" s="41"/>
      <c r="G198" s="41"/>
      <c r="H198" s="42" t="s">
        <v>263</v>
      </c>
      <c r="I198" s="66" t="s">
        <v>264</v>
      </c>
      <c r="J198" s="43">
        <v>169166.4</v>
      </c>
    </row>
    <row r="199" spans="2:10" ht="14.1" customHeight="1" x14ac:dyDescent="0.25">
      <c r="B199" s="42" t="s">
        <v>265</v>
      </c>
      <c r="C199" s="66" t="s">
        <v>266</v>
      </c>
      <c r="D199" s="43">
        <v>160451.20000000001</v>
      </c>
      <c r="E199" s="41"/>
      <c r="F199" s="41"/>
      <c r="G199" s="41"/>
      <c r="H199" s="42" t="s">
        <v>265</v>
      </c>
      <c r="I199" s="66" t="s">
        <v>266</v>
      </c>
      <c r="J199" s="43">
        <v>160451.20000000001</v>
      </c>
    </row>
    <row r="200" spans="2:10" ht="14.1" customHeight="1" x14ac:dyDescent="0.25">
      <c r="B200" s="42" t="s">
        <v>267</v>
      </c>
      <c r="C200" s="66" t="s">
        <v>268</v>
      </c>
      <c r="D200" s="43">
        <v>169166.4</v>
      </c>
      <c r="E200" s="41"/>
      <c r="F200" s="41"/>
      <c r="G200" s="41"/>
      <c r="H200" s="42" t="s">
        <v>267</v>
      </c>
      <c r="I200" s="66" t="s">
        <v>268</v>
      </c>
      <c r="J200" s="43">
        <v>169166.4</v>
      </c>
    </row>
    <row r="201" spans="2:10" ht="14.1" customHeight="1" x14ac:dyDescent="0.25">
      <c r="B201" s="42" t="s">
        <v>269</v>
      </c>
      <c r="C201" s="66" t="s">
        <v>270</v>
      </c>
      <c r="D201" s="43">
        <v>73216</v>
      </c>
      <c r="E201" s="41"/>
      <c r="F201" s="41"/>
      <c r="G201" s="41"/>
      <c r="H201" s="42" t="s">
        <v>269</v>
      </c>
      <c r="I201" s="66" t="s">
        <v>270</v>
      </c>
      <c r="J201" s="43">
        <v>73216</v>
      </c>
    </row>
    <row r="202" spans="2:10" ht="14.1" customHeight="1" x14ac:dyDescent="0.25">
      <c r="B202" s="42" t="s">
        <v>271</v>
      </c>
      <c r="C202" s="66" t="s">
        <v>272</v>
      </c>
      <c r="D202" s="43">
        <v>144123.20000000001</v>
      </c>
      <c r="E202" s="41"/>
      <c r="F202" s="41"/>
      <c r="G202" s="41"/>
      <c r="H202" s="42" t="s">
        <v>271</v>
      </c>
      <c r="I202" s="66" t="s">
        <v>272</v>
      </c>
      <c r="J202" s="43">
        <v>144123.20000000001</v>
      </c>
    </row>
    <row r="203" spans="2:10" ht="14.1" customHeight="1" x14ac:dyDescent="0.25">
      <c r="B203" s="42" t="s">
        <v>273</v>
      </c>
      <c r="C203" s="66" t="s">
        <v>274</v>
      </c>
      <c r="D203" s="43">
        <v>96408</v>
      </c>
      <c r="E203" s="41"/>
      <c r="F203" s="41"/>
      <c r="G203" s="41"/>
      <c r="H203" s="42" t="s">
        <v>273</v>
      </c>
      <c r="I203" s="66" t="s">
        <v>274</v>
      </c>
      <c r="J203" s="43">
        <v>96408</v>
      </c>
    </row>
    <row r="204" spans="2:10" ht="14.1" customHeight="1" x14ac:dyDescent="0.25">
      <c r="B204" s="42" t="s">
        <v>275</v>
      </c>
      <c r="C204" s="66" t="s">
        <v>276</v>
      </c>
      <c r="D204" s="43">
        <v>20.8</v>
      </c>
      <c r="E204" s="41"/>
      <c r="F204" s="41"/>
      <c r="G204" s="41"/>
      <c r="H204" s="42" t="s">
        <v>275</v>
      </c>
      <c r="I204" s="66" t="s">
        <v>276</v>
      </c>
      <c r="J204" s="43">
        <v>20.8</v>
      </c>
    </row>
    <row r="205" spans="2:10" ht="14.1" customHeight="1" x14ac:dyDescent="0.25">
      <c r="B205" s="42" t="s">
        <v>277</v>
      </c>
      <c r="C205" s="66" t="s">
        <v>278</v>
      </c>
      <c r="D205" s="43">
        <v>91228.800000000003</v>
      </c>
      <c r="E205" s="41"/>
      <c r="F205" s="41"/>
      <c r="G205" s="41"/>
      <c r="H205" s="42" t="s">
        <v>277</v>
      </c>
      <c r="I205" s="66" t="s">
        <v>278</v>
      </c>
      <c r="J205" s="43">
        <v>96408</v>
      </c>
    </row>
    <row r="206" spans="2:10" ht="14.1" customHeight="1" x14ac:dyDescent="0.25">
      <c r="B206" s="42" t="s">
        <v>279</v>
      </c>
      <c r="C206" s="66" t="s">
        <v>280</v>
      </c>
      <c r="D206" s="43">
        <v>101753.60000000001</v>
      </c>
      <c r="E206" s="41"/>
      <c r="F206" s="41"/>
      <c r="G206" s="41"/>
      <c r="H206" s="42" t="s">
        <v>279</v>
      </c>
      <c r="I206" s="66" t="s">
        <v>280</v>
      </c>
      <c r="J206" s="43">
        <v>101753.60000000001</v>
      </c>
    </row>
    <row r="207" spans="2:10" ht="14.1" customHeight="1" x14ac:dyDescent="0.25">
      <c r="B207" s="42" t="s">
        <v>281</v>
      </c>
      <c r="C207" s="66" t="s">
        <v>282</v>
      </c>
      <c r="D207" s="43">
        <v>140316.79999999999</v>
      </c>
      <c r="E207" s="41"/>
      <c r="F207" s="41"/>
      <c r="G207" s="41"/>
      <c r="H207" s="42" t="s">
        <v>281</v>
      </c>
      <c r="I207" s="66" t="s">
        <v>282</v>
      </c>
      <c r="J207" s="43">
        <v>140316.79999999999</v>
      </c>
    </row>
    <row r="208" spans="2:10" ht="14.1" customHeight="1" x14ac:dyDescent="0.25">
      <c r="B208" s="42" t="s">
        <v>283</v>
      </c>
      <c r="C208" s="66" t="s">
        <v>284</v>
      </c>
      <c r="D208" s="43">
        <v>104520</v>
      </c>
      <c r="E208" s="41"/>
      <c r="F208" s="41"/>
      <c r="G208" s="41"/>
      <c r="H208" s="42" t="s">
        <v>283</v>
      </c>
      <c r="I208" s="66" t="s">
        <v>284</v>
      </c>
      <c r="J208" s="43">
        <v>104520</v>
      </c>
    </row>
    <row r="209" spans="2:10" ht="14.1" customHeight="1" x14ac:dyDescent="0.25">
      <c r="B209" s="42" t="s">
        <v>285</v>
      </c>
      <c r="C209" s="66" t="s">
        <v>286</v>
      </c>
      <c r="D209" s="43">
        <v>147992</v>
      </c>
      <c r="E209" s="41"/>
      <c r="F209" s="41"/>
      <c r="G209" s="41"/>
      <c r="H209" s="42" t="s">
        <v>285</v>
      </c>
      <c r="I209" s="66" t="s">
        <v>286</v>
      </c>
      <c r="J209" s="43">
        <v>147992</v>
      </c>
    </row>
    <row r="210" spans="2:10" ht="14.1" customHeight="1" x14ac:dyDescent="0.25">
      <c r="B210" s="42" t="s">
        <v>287</v>
      </c>
      <c r="C210" s="66" t="s">
        <v>288</v>
      </c>
      <c r="D210" s="43">
        <v>119537.60000000001</v>
      </c>
      <c r="E210" s="41"/>
      <c r="F210" s="41"/>
      <c r="G210" s="41"/>
      <c r="H210" s="42" t="s">
        <v>287</v>
      </c>
      <c r="I210" s="66" t="s">
        <v>288</v>
      </c>
      <c r="J210" s="43">
        <v>119537.60000000001</v>
      </c>
    </row>
    <row r="211" spans="2:10" ht="14.1" customHeight="1" x14ac:dyDescent="0.25">
      <c r="B211" s="42" t="s">
        <v>289</v>
      </c>
      <c r="C211" s="66" t="s">
        <v>290</v>
      </c>
      <c r="D211" s="43">
        <v>104520</v>
      </c>
      <c r="E211" s="41"/>
      <c r="F211" s="41"/>
      <c r="G211" s="41"/>
      <c r="H211" s="42" t="s">
        <v>289</v>
      </c>
      <c r="I211" s="66" t="s">
        <v>290</v>
      </c>
      <c r="J211" s="43">
        <v>104520</v>
      </c>
    </row>
    <row r="212" spans="2:10" ht="14.1" customHeight="1" x14ac:dyDescent="0.25">
      <c r="B212" s="42" t="s">
        <v>291</v>
      </c>
      <c r="C212" s="66" t="s">
        <v>292</v>
      </c>
      <c r="D212" s="43">
        <v>69305.600000000006</v>
      </c>
      <c r="E212" s="41"/>
      <c r="F212" s="41"/>
      <c r="G212" s="41"/>
      <c r="H212" s="42" t="s">
        <v>291</v>
      </c>
      <c r="I212" s="66" t="s">
        <v>292</v>
      </c>
      <c r="J212" s="43">
        <v>69305.600000000006</v>
      </c>
    </row>
    <row r="213" spans="2:10" ht="14.1" customHeight="1" x14ac:dyDescent="0.25">
      <c r="B213" s="42" t="s">
        <v>293</v>
      </c>
      <c r="C213" s="66" t="s">
        <v>294</v>
      </c>
      <c r="D213" s="43">
        <v>199180.79999999999</v>
      </c>
      <c r="E213" s="41"/>
      <c r="F213" s="41"/>
      <c r="G213" s="41"/>
      <c r="H213" s="42" t="s">
        <v>293</v>
      </c>
      <c r="I213" s="66" t="s">
        <v>294</v>
      </c>
      <c r="J213" s="43">
        <v>204672</v>
      </c>
    </row>
    <row r="214" spans="2:10" ht="14.1" customHeight="1" x14ac:dyDescent="0.25">
      <c r="B214" s="42" t="s">
        <v>295</v>
      </c>
      <c r="C214" s="66" t="s">
        <v>296</v>
      </c>
      <c r="D214" s="43">
        <v>79497.600000000006</v>
      </c>
      <c r="E214" s="41"/>
      <c r="F214" s="41"/>
      <c r="G214" s="41"/>
      <c r="H214" s="42" t="s">
        <v>295</v>
      </c>
      <c r="I214" s="66" t="s">
        <v>296</v>
      </c>
      <c r="J214" s="43">
        <v>79497.600000000006</v>
      </c>
    </row>
    <row r="215" spans="2:10" ht="14.1" customHeight="1" x14ac:dyDescent="0.25">
      <c r="B215" s="42" t="s">
        <v>297</v>
      </c>
      <c r="C215" s="66" t="s">
        <v>298</v>
      </c>
      <c r="D215" s="43">
        <v>144123.20000000001</v>
      </c>
      <c r="E215" s="41"/>
      <c r="F215" s="41"/>
      <c r="G215" s="41"/>
      <c r="H215" s="42" t="s">
        <v>297</v>
      </c>
      <c r="I215" s="66" t="s">
        <v>298</v>
      </c>
      <c r="J215" s="43">
        <v>144123.20000000001</v>
      </c>
    </row>
    <row r="216" spans="2:10" ht="14.1" customHeight="1" x14ac:dyDescent="0.25">
      <c r="B216" s="42" t="s">
        <v>299</v>
      </c>
      <c r="C216" s="66" t="s">
        <v>300</v>
      </c>
      <c r="D216" s="43">
        <v>107411.2</v>
      </c>
      <c r="E216" s="41"/>
      <c r="F216" s="41"/>
      <c r="G216" s="41"/>
      <c r="H216" s="42" t="s">
        <v>299</v>
      </c>
      <c r="I216" s="66" t="s">
        <v>300</v>
      </c>
      <c r="J216" s="43">
        <v>107411.2</v>
      </c>
    </row>
    <row r="217" spans="2:10" ht="14.1" customHeight="1" x14ac:dyDescent="0.25">
      <c r="B217" s="42" t="s">
        <v>301</v>
      </c>
      <c r="C217" s="66" t="s">
        <v>302</v>
      </c>
      <c r="D217" s="43">
        <v>129563.2</v>
      </c>
      <c r="E217" s="41"/>
      <c r="F217" s="41"/>
      <c r="G217" s="41"/>
      <c r="H217" s="42" t="s">
        <v>301</v>
      </c>
      <c r="I217" s="66" t="s">
        <v>302</v>
      </c>
      <c r="J217" s="43">
        <v>129563.2</v>
      </c>
    </row>
    <row r="218" spans="2:10" ht="14.1" customHeight="1" x14ac:dyDescent="0.25">
      <c r="B218" s="42" t="s">
        <v>303</v>
      </c>
      <c r="C218" s="66" t="s">
        <v>304</v>
      </c>
      <c r="D218" s="43">
        <v>169166.4</v>
      </c>
      <c r="E218" s="41"/>
      <c r="F218" s="41"/>
      <c r="G218" s="41"/>
      <c r="H218" s="42" t="s">
        <v>303</v>
      </c>
      <c r="I218" s="66" t="s">
        <v>304</v>
      </c>
      <c r="J218" s="43">
        <v>169166.4</v>
      </c>
    </row>
    <row r="219" spans="2:10" ht="14.1" customHeight="1" x14ac:dyDescent="0.25">
      <c r="B219" s="42" t="s">
        <v>305</v>
      </c>
      <c r="C219" s="66" t="s">
        <v>306</v>
      </c>
      <c r="D219" s="43">
        <v>119537.60000000001</v>
      </c>
      <c r="E219" s="41"/>
      <c r="F219" s="41"/>
      <c r="G219" s="41"/>
      <c r="H219" s="42" t="s">
        <v>305</v>
      </c>
      <c r="I219" s="66" t="s">
        <v>306</v>
      </c>
      <c r="J219" s="43">
        <v>119537.60000000001</v>
      </c>
    </row>
    <row r="220" spans="2:10" ht="14.1" customHeight="1" x14ac:dyDescent="0.25">
      <c r="B220" s="42" t="s">
        <v>307</v>
      </c>
      <c r="C220" s="66" t="s">
        <v>308</v>
      </c>
      <c r="D220" s="43">
        <v>88816</v>
      </c>
      <c r="E220" s="41"/>
      <c r="F220" s="41"/>
      <c r="G220" s="41"/>
      <c r="H220" s="42" t="s">
        <v>307</v>
      </c>
      <c r="I220" s="66" t="s">
        <v>308</v>
      </c>
      <c r="J220" s="43">
        <v>88816</v>
      </c>
    </row>
    <row r="221" spans="2:10" ht="14.1" customHeight="1" x14ac:dyDescent="0.25">
      <c r="B221" s="42" t="s">
        <v>309</v>
      </c>
      <c r="C221" s="66" t="s">
        <v>310</v>
      </c>
      <c r="D221" s="43">
        <v>119537.60000000001</v>
      </c>
      <c r="E221" s="41"/>
      <c r="F221" s="41"/>
      <c r="G221" s="41"/>
      <c r="H221" s="42" t="s">
        <v>309</v>
      </c>
      <c r="I221" s="66" t="s">
        <v>310</v>
      </c>
      <c r="J221" s="43">
        <v>119537.60000000001</v>
      </c>
    </row>
    <row r="222" spans="2:10" ht="14.1" customHeight="1" x14ac:dyDescent="0.25">
      <c r="B222" s="42" t="s">
        <v>311</v>
      </c>
      <c r="C222" s="66" t="s">
        <v>312</v>
      </c>
      <c r="D222" s="43">
        <v>88816</v>
      </c>
      <c r="E222" s="41"/>
      <c r="F222" s="41"/>
      <c r="G222" s="41"/>
      <c r="H222" s="42" t="s">
        <v>311</v>
      </c>
      <c r="I222" s="66" t="s">
        <v>312</v>
      </c>
      <c r="J222" s="43">
        <v>88816</v>
      </c>
    </row>
    <row r="223" spans="2:10" ht="14.1" customHeight="1" x14ac:dyDescent="0.25">
      <c r="B223" s="42" t="s">
        <v>313</v>
      </c>
      <c r="C223" s="66" t="s">
        <v>314</v>
      </c>
      <c r="D223" s="43">
        <v>54121.599999999999</v>
      </c>
      <c r="E223" s="41"/>
      <c r="F223" s="41"/>
      <c r="G223" s="41"/>
      <c r="H223" s="42" t="s">
        <v>313</v>
      </c>
      <c r="I223" s="66" t="s">
        <v>314</v>
      </c>
      <c r="J223" s="43">
        <v>54121.599999999999</v>
      </c>
    </row>
    <row r="224" spans="2:10" ht="14.1" customHeight="1" x14ac:dyDescent="0.25">
      <c r="B224" s="42" t="s">
        <v>315</v>
      </c>
      <c r="C224" s="66" t="s">
        <v>316</v>
      </c>
      <c r="D224" s="43">
        <v>101753.60000000001</v>
      </c>
      <c r="E224" s="41"/>
      <c r="F224" s="41"/>
      <c r="G224" s="41"/>
      <c r="H224" s="42" t="s">
        <v>315</v>
      </c>
      <c r="I224" s="66" t="s">
        <v>316</v>
      </c>
      <c r="J224" s="43">
        <v>101753.60000000001</v>
      </c>
    </row>
    <row r="225" spans="2:10" ht="14.1" customHeight="1" x14ac:dyDescent="0.25">
      <c r="B225" s="42" t="s">
        <v>317</v>
      </c>
      <c r="C225" s="66" t="s">
        <v>318</v>
      </c>
      <c r="D225" s="43">
        <v>77355.199999999997</v>
      </c>
      <c r="E225" s="41"/>
      <c r="F225" s="41"/>
      <c r="G225" s="41"/>
      <c r="H225" s="42" t="s">
        <v>317</v>
      </c>
      <c r="I225" s="66" t="s">
        <v>318</v>
      </c>
      <c r="J225" s="43">
        <v>77355.199999999997</v>
      </c>
    </row>
    <row r="226" spans="2:10" ht="14.1" customHeight="1" x14ac:dyDescent="0.25">
      <c r="B226" s="42" t="s">
        <v>319</v>
      </c>
      <c r="C226" s="66" t="s">
        <v>320</v>
      </c>
      <c r="D226" s="43">
        <v>88816</v>
      </c>
      <c r="E226" s="41"/>
      <c r="F226" s="41"/>
      <c r="G226" s="41"/>
      <c r="H226" s="42" t="s">
        <v>319</v>
      </c>
      <c r="I226" s="66" t="s">
        <v>320</v>
      </c>
      <c r="J226" s="43">
        <v>88816</v>
      </c>
    </row>
    <row r="227" spans="2:10" ht="14.1" customHeight="1" x14ac:dyDescent="0.25">
      <c r="B227" s="42" t="s">
        <v>321</v>
      </c>
      <c r="C227" s="66" t="s">
        <v>322</v>
      </c>
      <c r="D227" s="43">
        <v>173888</v>
      </c>
      <c r="E227" s="41"/>
      <c r="F227" s="41"/>
      <c r="G227" s="41"/>
      <c r="H227" s="42" t="s">
        <v>321</v>
      </c>
      <c r="I227" s="66" t="s">
        <v>322</v>
      </c>
      <c r="J227" s="43">
        <v>173888</v>
      </c>
    </row>
    <row r="228" spans="2:10" ht="14.1" customHeight="1" x14ac:dyDescent="0.25">
      <c r="B228" s="42" t="s">
        <v>323</v>
      </c>
      <c r="C228" s="66" t="s">
        <v>324</v>
      </c>
      <c r="D228" s="43">
        <v>178713.60000000001</v>
      </c>
      <c r="E228" s="41"/>
      <c r="F228" s="41"/>
      <c r="G228" s="41"/>
      <c r="H228" s="42" t="s">
        <v>323</v>
      </c>
      <c r="I228" s="66" t="s">
        <v>324</v>
      </c>
      <c r="J228" s="43">
        <v>178713.60000000001</v>
      </c>
    </row>
    <row r="229" spans="2:10" ht="14.1" customHeight="1" x14ac:dyDescent="0.25">
      <c r="B229" s="42" t="s">
        <v>325</v>
      </c>
      <c r="C229" s="66" t="s">
        <v>326</v>
      </c>
      <c r="D229" s="43">
        <v>160451.20000000001</v>
      </c>
      <c r="E229" s="41"/>
      <c r="F229" s="41"/>
      <c r="G229" s="41"/>
      <c r="H229" s="42" t="s">
        <v>325</v>
      </c>
      <c r="I229" s="66" t="s">
        <v>326</v>
      </c>
      <c r="J229" s="43">
        <v>160451.20000000001</v>
      </c>
    </row>
    <row r="230" spans="2:10" ht="14.1" customHeight="1" x14ac:dyDescent="0.25">
      <c r="B230" s="42" t="s">
        <v>327</v>
      </c>
      <c r="C230" s="66" t="s">
        <v>328</v>
      </c>
      <c r="D230" s="43">
        <v>73216</v>
      </c>
      <c r="E230" s="41"/>
      <c r="F230" s="41"/>
      <c r="G230" s="41"/>
      <c r="H230" s="42" t="s">
        <v>327</v>
      </c>
      <c r="I230" s="66" t="s">
        <v>328</v>
      </c>
      <c r="J230" s="43">
        <v>73216</v>
      </c>
    </row>
    <row r="231" spans="2:10" ht="14.1" customHeight="1" x14ac:dyDescent="0.25">
      <c r="B231" s="42" t="s">
        <v>329</v>
      </c>
      <c r="C231" s="66" t="s">
        <v>330</v>
      </c>
      <c r="D231" s="43">
        <v>140316.79999999999</v>
      </c>
      <c r="E231" s="41"/>
      <c r="F231" s="41"/>
      <c r="G231" s="41"/>
      <c r="H231" s="42" t="s">
        <v>329</v>
      </c>
      <c r="I231" s="66" t="s">
        <v>330</v>
      </c>
      <c r="J231" s="43">
        <v>140316.79999999999</v>
      </c>
    </row>
    <row r="232" spans="2:10" ht="14.1" customHeight="1" x14ac:dyDescent="0.25">
      <c r="B232" s="42" t="s">
        <v>331</v>
      </c>
      <c r="C232" s="66" t="s">
        <v>332</v>
      </c>
      <c r="D232" s="43">
        <v>104520</v>
      </c>
      <c r="E232" s="41"/>
      <c r="F232" s="41"/>
      <c r="G232" s="41"/>
      <c r="H232" s="42" t="s">
        <v>331</v>
      </c>
      <c r="I232" s="66" t="s">
        <v>332</v>
      </c>
      <c r="J232" s="43">
        <v>104520</v>
      </c>
    </row>
    <row r="233" spans="2:10" ht="14.1" customHeight="1" x14ac:dyDescent="0.25">
      <c r="B233" s="42" t="s">
        <v>333</v>
      </c>
      <c r="C233" s="66" t="s">
        <v>334</v>
      </c>
      <c r="D233" s="43">
        <v>86278.399999999994</v>
      </c>
      <c r="E233" s="41"/>
      <c r="F233" s="41"/>
      <c r="G233" s="41"/>
      <c r="H233" s="42" t="s">
        <v>333</v>
      </c>
      <c r="I233" s="66" t="s">
        <v>334</v>
      </c>
      <c r="J233" s="43">
        <v>86278.399999999994</v>
      </c>
    </row>
    <row r="234" spans="2:10" ht="14.1" customHeight="1" x14ac:dyDescent="0.25">
      <c r="B234" s="42" t="s">
        <v>335</v>
      </c>
      <c r="C234" s="66" t="s">
        <v>336</v>
      </c>
      <c r="D234" s="43">
        <v>119537.60000000001</v>
      </c>
      <c r="E234" s="41"/>
      <c r="F234" s="41"/>
      <c r="G234" s="41"/>
      <c r="H234" s="42" t="s">
        <v>335</v>
      </c>
      <c r="I234" s="66" t="s">
        <v>336</v>
      </c>
      <c r="J234" s="43">
        <v>119537.60000000001</v>
      </c>
    </row>
    <row r="235" spans="2:10" ht="14.1" customHeight="1" x14ac:dyDescent="0.25">
      <c r="B235" s="42" t="s">
        <v>337</v>
      </c>
      <c r="C235" s="66" t="s">
        <v>338</v>
      </c>
      <c r="D235" s="43">
        <v>93766.399999999994</v>
      </c>
      <c r="E235" s="41"/>
      <c r="F235" s="41"/>
      <c r="G235" s="41"/>
      <c r="H235" s="42" t="s">
        <v>337</v>
      </c>
      <c r="I235" s="66" t="s">
        <v>338</v>
      </c>
      <c r="J235" s="43">
        <v>93766.399999999994</v>
      </c>
    </row>
    <row r="236" spans="2:10" ht="14.1" customHeight="1" x14ac:dyDescent="0.25">
      <c r="B236" s="42" t="s">
        <v>339</v>
      </c>
      <c r="C236" s="66" t="s">
        <v>340</v>
      </c>
      <c r="D236" s="43">
        <v>81660.800000000003</v>
      </c>
      <c r="E236" s="41"/>
      <c r="F236" s="41"/>
      <c r="G236" s="41"/>
      <c r="H236" s="42" t="s">
        <v>339</v>
      </c>
      <c r="I236" s="66" t="s">
        <v>340</v>
      </c>
      <c r="J236" s="43">
        <v>81660.800000000003</v>
      </c>
    </row>
    <row r="237" spans="2:10" ht="14.1" customHeight="1" x14ac:dyDescent="0.25">
      <c r="B237" s="42" t="s">
        <v>341</v>
      </c>
      <c r="C237" s="66" t="s">
        <v>342</v>
      </c>
      <c r="D237" s="43">
        <v>116334.39999999999</v>
      </c>
      <c r="E237" s="41"/>
      <c r="F237" s="41"/>
      <c r="G237" s="41"/>
      <c r="H237" s="42" t="s">
        <v>341</v>
      </c>
      <c r="I237" s="66" t="s">
        <v>342</v>
      </c>
      <c r="J237" s="43">
        <v>116334.39999999999</v>
      </c>
    </row>
    <row r="238" spans="2:10" ht="14.1" customHeight="1" x14ac:dyDescent="0.25">
      <c r="B238" s="42" t="s">
        <v>343</v>
      </c>
      <c r="C238" s="66" t="s">
        <v>344</v>
      </c>
      <c r="D238" s="43">
        <v>104520</v>
      </c>
      <c r="E238" s="41"/>
      <c r="F238" s="41"/>
      <c r="G238" s="41"/>
      <c r="H238" s="42" t="s">
        <v>343</v>
      </c>
      <c r="I238" s="66" t="s">
        <v>344</v>
      </c>
      <c r="J238" s="43">
        <v>104520</v>
      </c>
    </row>
    <row r="239" spans="2:10" ht="14.1" customHeight="1" x14ac:dyDescent="0.25">
      <c r="B239" s="42" t="s">
        <v>345</v>
      </c>
      <c r="C239" s="66" t="s">
        <v>346</v>
      </c>
      <c r="D239" s="43">
        <v>88816</v>
      </c>
      <c r="E239" s="41"/>
      <c r="F239" s="41"/>
      <c r="G239" s="41"/>
      <c r="H239" s="42" t="s">
        <v>345</v>
      </c>
      <c r="I239" s="66" t="s">
        <v>346</v>
      </c>
      <c r="J239" s="43">
        <v>88816</v>
      </c>
    </row>
    <row r="240" spans="2:10" ht="14.1" customHeight="1" x14ac:dyDescent="0.25">
      <c r="B240" s="42" t="s">
        <v>347</v>
      </c>
      <c r="C240" s="66" t="s">
        <v>348</v>
      </c>
      <c r="D240" s="43">
        <v>93766.399999999994</v>
      </c>
      <c r="E240" s="41"/>
      <c r="F240" s="41"/>
      <c r="G240" s="41"/>
      <c r="H240" s="42" t="s">
        <v>347</v>
      </c>
      <c r="I240" s="66" t="s">
        <v>348</v>
      </c>
      <c r="J240" s="43">
        <v>93766.399999999994</v>
      </c>
    </row>
    <row r="241" spans="2:10" ht="14.1" customHeight="1" x14ac:dyDescent="0.25">
      <c r="B241" s="42" t="s">
        <v>349</v>
      </c>
      <c r="C241" s="66" t="s">
        <v>350</v>
      </c>
      <c r="D241" s="43">
        <v>93766.399999999994</v>
      </c>
      <c r="E241" s="41"/>
      <c r="F241" s="41"/>
      <c r="G241" s="41"/>
      <c r="H241" s="42" t="s">
        <v>349</v>
      </c>
      <c r="I241" s="66" t="s">
        <v>350</v>
      </c>
      <c r="J241" s="43">
        <v>93766.399999999994</v>
      </c>
    </row>
    <row r="242" spans="2:10" ht="14.1" customHeight="1" x14ac:dyDescent="0.25">
      <c r="B242" s="42" t="s">
        <v>351</v>
      </c>
      <c r="C242" s="66" t="s">
        <v>352</v>
      </c>
      <c r="D242" s="43">
        <v>119537.60000000001</v>
      </c>
      <c r="E242" s="41"/>
      <c r="F242" s="41"/>
      <c r="G242" s="41"/>
      <c r="H242" s="42" t="s">
        <v>351</v>
      </c>
      <c r="I242" s="66" t="s">
        <v>352</v>
      </c>
      <c r="J242" s="43">
        <v>119537.60000000001</v>
      </c>
    </row>
    <row r="243" spans="2:10" ht="14.1" customHeight="1" x14ac:dyDescent="0.25">
      <c r="B243" s="42" t="s">
        <v>353</v>
      </c>
      <c r="C243" s="66" t="s">
        <v>354</v>
      </c>
      <c r="D243" s="43">
        <v>116334.39999999999</v>
      </c>
      <c r="E243" s="41"/>
      <c r="F243" s="41"/>
      <c r="G243" s="41"/>
      <c r="H243" s="42" t="s">
        <v>353</v>
      </c>
      <c r="I243" s="66" t="s">
        <v>354</v>
      </c>
      <c r="J243" s="43">
        <v>116334.39999999999</v>
      </c>
    </row>
    <row r="244" spans="2:10" ht="14.1" customHeight="1" x14ac:dyDescent="0.25">
      <c r="B244" s="42" t="s">
        <v>355</v>
      </c>
      <c r="C244" s="66" t="s">
        <v>356</v>
      </c>
      <c r="D244" s="43">
        <v>144123.20000000001</v>
      </c>
      <c r="E244" s="41"/>
      <c r="F244" s="41"/>
      <c r="G244" s="41"/>
      <c r="H244" s="42" t="s">
        <v>355</v>
      </c>
      <c r="I244" s="66" t="s">
        <v>356</v>
      </c>
      <c r="J244" s="43">
        <v>144123.20000000001</v>
      </c>
    </row>
    <row r="245" spans="2:10" ht="14.1" customHeight="1" x14ac:dyDescent="0.25">
      <c r="B245" s="42" t="s">
        <v>357</v>
      </c>
      <c r="C245" s="66" t="s">
        <v>358</v>
      </c>
      <c r="D245" s="43">
        <v>107411.2</v>
      </c>
      <c r="E245" s="41"/>
      <c r="F245" s="41"/>
      <c r="G245" s="41"/>
      <c r="H245" s="42" t="s">
        <v>357</v>
      </c>
      <c r="I245" s="66" t="s">
        <v>358</v>
      </c>
      <c r="J245" s="43">
        <v>107411.2</v>
      </c>
    </row>
    <row r="246" spans="2:10" ht="14.1" customHeight="1" x14ac:dyDescent="0.25">
      <c r="B246" s="42" t="s">
        <v>359</v>
      </c>
      <c r="C246" s="66" t="s">
        <v>360</v>
      </c>
      <c r="D246" s="43">
        <v>140316.79999999999</v>
      </c>
      <c r="E246" s="41"/>
      <c r="F246" s="41"/>
      <c r="G246" s="41"/>
      <c r="H246" s="42" t="s">
        <v>359</v>
      </c>
      <c r="I246" s="66" t="s">
        <v>360</v>
      </c>
      <c r="J246" s="43">
        <v>140316.79999999999</v>
      </c>
    </row>
    <row r="247" spans="2:10" ht="14.1" customHeight="1" x14ac:dyDescent="0.25">
      <c r="B247" s="42" t="s">
        <v>361</v>
      </c>
      <c r="C247" s="66" t="s">
        <v>362</v>
      </c>
      <c r="D247" s="43">
        <v>140316.79999999999</v>
      </c>
      <c r="E247" s="41"/>
      <c r="F247" s="41"/>
      <c r="G247" s="41"/>
      <c r="H247" s="42" t="s">
        <v>361</v>
      </c>
      <c r="I247" s="66" t="s">
        <v>362</v>
      </c>
      <c r="J247" s="43">
        <v>140316.79999999999</v>
      </c>
    </row>
    <row r="248" spans="2:10" ht="14.1" customHeight="1" x14ac:dyDescent="0.25">
      <c r="B248" s="42" t="s">
        <v>363</v>
      </c>
      <c r="C248" s="66" t="s">
        <v>364</v>
      </c>
      <c r="D248" s="43">
        <v>188614.39999999999</v>
      </c>
      <c r="E248" s="41"/>
      <c r="F248" s="41"/>
      <c r="G248" s="41"/>
      <c r="H248" s="42" t="s">
        <v>363</v>
      </c>
      <c r="I248" s="66" t="s">
        <v>364</v>
      </c>
      <c r="J248" s="43">
        <v>188614.39999999999</v>
      </c>
    </row>
    <row r="249" spans="2:10" ht="14.1" customHeight="1" x14ac:dyDescent="0.25">
      <c r="B249" s="42" t="s">
        <v>365</v>
      </c>
      <c r="C249" s="66" t="s">
        <v>366</v>
      </c>
      <c r="D249" s="43">
        <v>86278.399999999994</v>
      </c>
      <c r="E249" s="41"/>
      <c r="F249" s="41"/>
      <c r="G249" s="41"/>
      <c r="H249" s="42" t="s">
        <v>365</v>
      </c>
      <c r="I249" s="66" t="s">
        <v>366</v>
      </c>
      <c r="J249" s="43">
        <v>86278.399999999994</v>
      </c>
    </row>
    <row r="250" spans="2:10" ht="14.1" customHeight="1" x14ac:dyDescent="0.25">
      <c r="B250" s="42" t="s">
        <v>367</v>
      </c>
      <c r="C250" s="66" t="s">
        <v>368</v>
      </c>
      <c r="D250" s="43">
        <v>243422.4</v>
      </c>
      <c r="E250" s="41"/>
      <c r="F250" s="41"/>
      <c r="G250" s="41"/>
      <c r="H250" s="42" t="s">
        <v>367</v>
      </c>
      <c r="I250" s="66" t="s">
        <v>368</v>
      </c>
      <c r="J250" s="43">
        <v>243422.4</v>
      </c>
    </row>
    <row r="251" spans="2:10" ht="14.1" customHeight="1" x14ac:dyDescent="0.25">
      <c r="B251" s="42" t="s">
        <v>369</v>
      </c>
      <c r="C251" s="66" t="s">
        <v>370</v>
      </c>
      <c r="D251" s="43">
        <v>140316.79999999999</v>
      </c>
      <c r="E251" s="41"/>
      <c r="F251" s="41"/>
      <c r="G251" s="41"/>
      <c r="H251" s="42" t="s">
        <v>369</v>
      </c>
      <c r="I251" s="66" t="s">
        <v>370</v>
      </c>
      <c r="J251" s="43">
        <v>140316.79999999999</v>
      </c>
    </row>
    <row r="252" spans="2:10" ht="14.1" customHeight="1" x14ac:dyDescent="0.25">
      <c r="B252" s="42" t="s">
        <v>371</v>
      </c>
      <c r="C252" s="66" t="s">
        <v>372</v>
      </c>
      <c r="D252" s="43">
        <v>136572.79999999999</v>
      </c>
      <c r="E252" s="41"/>
      <c r="F252" s="41"/>
      <c r="G252" s="41"/>
      <c r="H252" s="42" t="s">
        <v>371</v>
      </c>
      <c r="I252" s="66" t="s">
        <v>372</v>
      </c>
      <c r="J252" s="43">
        <v>140316.79999999999</v>
      </c>
    </row>
    <row r="253" spans="2:10" ht="14.1" customHeight="1" x14ac:dyDescent="0.25">
      <c r="B253" s="42" t="s">
        <v>373</v>
      </c>
      <c r="C253" s="66" t="s">
        <v>374</v>
      </c>
      <c r="D253" s="43">
        <v>86278.399999999994</v>
      </c>
      <c r="E253" s="41"/>
      <c r="F253" s="41"/>
      <c r="G253" s="41"/>
      <c r="H253" s="42" t="s">
        <v>373</v>
      </c>
      <c r="I253" s="66" t="s">
        <v>374</v>
      </c>
      <c r="J253" s="43">
        <v>86278.399999999994</v>
      </c>
    </row>
    <row r="254" spans="2:10" ht="14.1" customHeight="1" x14ac:dyDescent="0.25">
      <c r="B254" s="42" t="s">
        <v>375</v>
      </c>
      <c r="C254" s="66" t="s">
        <v>376</v>
      </c>
      <c r="D254" s="43">
        <v>126006.39999999999</v>
      </c>
      <c r="E254" s="41"/>
      <c r="F254" s="41"/>
      <c r="G254" s="41"/>
      <c r="H254" s="42" t="s">
        <v>375</v>
      </c>
      <c r="I254" s="66" t="s">
        <v>376</v>
      </c>
      <c r="J254" s="43">
        <v>126006.39999999999</v>
      </c>
    </row>
    <row r="255" spans="2:10" ht="14.1" customHeight="1" x14ac:dyDescent="0.25">
      <c r="B255" s="42" t="s">
        <v>377</v>
      </c>
      <c r="C255" s="66" t="s">
        <v>378</v>
      </c>
      <c r="D255" s="43">
        <v>169166.4</v>
      </c>
      <c r="E255" s="41"/>
      <c r="F255" s="41"/>
      <c r="G255" s="41"/>
      <c r="H255" s="42" t="s">
        <v>377</v>
      </c>
      <c r="I255" s="66" t="s">
        <v>378</v>
      </c>
      <c r="J255" s="43">
        <v>169166.4</v>
      </c>
    </row>
    <row r="256" spans="2:10" s="19" customFormat="1" ht="14.1" customHeight="1" x14ac:dyDescent="0.25">
      <c r="B256" s="42">
        <f>COUNTA(B137:B255)</f>
        <v>119</v>
      </c>
      <c r="C256" s="42"/>
      <c r="D256" s="43">
        <f>SUM(D137:D255)</f>
        <v>13598478.400000002</v>
      </c>
      <c r="E256" s="41"/>
      <c r="F256" s="41"/>
      <c r="G256" s="41"/>
      <c r="H256" s="42">
        <f>COUNTA(H137:H255)</f>
        <v>119</v>
      </c>
      <c r="I256" s="42"/>
      <c r="J256" s="43">
        <f>SUM(J137:J255)</f>
        <v>13618716.800000003</v>
      </c>
    </row>
    <row r="257" spans="2:10" s="19" customFormat="1" ht="14.1" customHeight="1" x14ac:dyDescent="0.25">
      <c r="B257" s="42"/>
      <c r="C257" s="42"/>
      <c r="D257" s="43"/>
      <c r="E257" s="41"/>
      <c r="F257" s="41"/>
      <c r="G257" s="41"/>
      <c r="H257" s="42"/>
      <c r="I257" s="42"/>
      <c r="J257" s="43"/>
    </row>
    <row r="258" spans="2:10" s="19" customFormat="1" ht="14.1" customHeight="1" x14ac:dyDescent="0.25">
      <c r="B258" s="42"/>
      <c r="C258" s="42"/>
      <c r="D258" s="43"/>
      <c r="E258" s="41"/>
      <c r="F258" s="41"/>
      <c r="G258" s="41"/>
      <c r="H258" s="42"/>
      <c r="I258" s="42"/>
      <c r="J258" s="43"/>
    </row>
    <row r="259" spans="2:10" ht="14.1" customHeight="1" x14ac:dyDescent="0.25">
      <c r="B259" s="42" t="s">
        <v>379</v>
      </c>
      <c r="C259" s="42" t="s">
        <v>380</v>
      </c>
      <c r="D259" s="43">
        <v>160451.20000000001</v>
      </c>
      <c r="E259" s="41"/>
      <c r="F259" s="41"/>
      <c r="G259" s="41"/>
      <c r="H259" s="42" t="s">
        <v>379</v>
      </c>
      <c r="I259" s="42" t="s">
        <v>380</v>
      </c>
      <c r="J259" s="43">
        <v>160451.20000000001</v>
      </c>
    </row>
    <row r="260" spans="2:10" ht="14.1" customHeight="1" x14ac:dyDescent="0.25">
      <c r="B260" s="42" t="s">
        <v>381</v>
      </c>
      <c r="C260" s="42" t="s">
        <v>382</v>
      </c>
      <c r="D260" s="43">
        <v>188614.39999999999</v>
      </c>
      <c r="E260" s="41"/>
      <c r="F260" s="41"/>
      <c r="G260" s="41"/>
      <c r="H260" s="42" t="s">
        <v>381</v>
      </c>
      <c r="I260" s="42" t="s">
        <v>382</v>
      </c>
      <c r="J260" s="43">
        <v>188614.39999999999</v>
      </c>
    </row>
    <row r="261" spans="2:10" ht="14.1" customHeight="1" x14ac:dyDescent="0.25">
      <c r="B261" s="42" t="s">
        <v>383</v>
      </c>
      <c r="C261" s="42" t="s">
        <v>384</v>
      </c>
      <c r="D261" s="43">
        <v>140316.79999999999</v>
      </c>
      <c r="E261" s="41"/>
      <c r="F261" s="41"/>
      <c r="G261" s="41"/>
      <c r="H261" s="42" t="s">
        <v>383</v>
      </c>
      <c r="I261" s="42" t="s">
        <v>384</v>
      </c>
      <c r="J261" s="43">
        <v>140316.79999999999</v>
      </c>
    </row>
    <row r="262" spans="2:10" ht="14.1" customHeight="1" x14ac:dyDescent="0.25">
      <c r="B262" s="42" t="s">
        <v>385</v>
      </c>
      <c r="C262" s="42" t="s">
        <v>386</v>
      </c>
      <c r="D262" s="43">
        <v>160451.20000000001</v>
      </c>
      <c r="E262" s="41"/>
      <c r="F262" s="41"/>
      <c r="G262" s="41"/>
      <c r="H262" s="42" t="s">
        <v>385</v>
      </c>
      <c r="I262" s="42" t="s">
        <v>386</v>
      </c>
      <c r="J262" s="43">
        <v>160451.20000000001</v>
      </c>
    </row>
    <row r="263" spans="2:10" ht="14.1" customHeight="1" x14ac:dyDescent="0.25">
      <c r="B263" s="42" t="s">
        <v>387</v>
      </c>
      <c r="C263" s="42" t="s">
        <v>388</v>
      </c>
      <c r="D263" s="43">
        <v>164756.79999999999</v>
      </c>
      <c r="E263" s="41"/>
      <c r="F263" s="41"/>
      <c r="G263" s="41"/>
      <c r="H263" s="42" t="s">
        <v>387</v>
      </c>
      <c r="I263" s="42" t="s">
        <v>388</v>
      </c>
      <c r="J263" s="43">
        <v>164756.79999999999</v>
      </c>
    </row>
    <row r="264" spans="2:10" ht="14.1" customHeight="1" x14ac:dyDescent="0.25">
      <c r="B264" s="42" t="s">
        <v>389</v>
      </c>
      <c r="C264" s="42" t="s">
        <v>390</v>
      </c>
      <c r="D264" s="43">
        <v>75212.800000000003</v>
      </c>
      <c r="E264" s="41"/>
      <c r="F264" s="41"/>
      <c r="G264" s="41"/>
      <c r="H264" s="42" t="s">
        <v>389</v>
      </c>
      <c r="I264" s="42" t="s">
        <v>390</v>
      </c>
      <c r="J264" s="43">
        <v>75212.800000000003</v>
      </c>
    </row>
    <row r="265" spans="2:10" ht="14.1" customHeight="1" x14ac:dyDescent="0.25">
      <c r="B265" s="42" t="s">
        <v>391</v>
      </c>
      <c r="C265" s="42" t="s">
        <v>392</v>
      </c>
      <c r="D265" s="43">
        <v>147992</v>
      </c>
      <c r="E265" s="41"/>
      <c r="F265" s="41"/>
      <c r="G265" s="41"/>
      <c r="H265" s="42" t="s">
        <v>391</v>
      </c>
      <c r="I265" s="42" t="s">
        <v>392</v>
      </c>
      <c r="J265" s="43">
        <v>147992</v>
      </c>
    </row>
    <row r="266" spans="2:10" ht="14.1" customHeight="1" x14ac:dyDescent="0.25">
      <c r="B266" s="42" t="s">
        <v>393</v>
      </c>
      <c r="C266" s="42" t="s">
        <v>394</v>
      </c>
      <c r="D266" s="43">
        <v>110302.39999999999</v>
      </c>
      <c r="E266" s="41"/>
      <c r="F266" s="41"/>
      <c r="G266" s="41"/>
      <c r="H266" s="42" t="s">
        <v>393</v>
      </c>
      <c r="I266" s="42" t="s">
        <v>394</v>
      </c>
      <c r="J266" s="43">
        <v>110302.39999999999</v>
      </c>
    </row>
    <row r="267" spans="2:10" ht="14.1" customHeight="1" x14ac:dyDescent="0.25">
      <c r="B267" s="42" t="s">
        <v>395</v>
      </c>
      <c r="C267" s="42" t="s">
        <v>396</v>
      </c>
      <c r="D267" s="43">
        <v>65540.800000000003</v>
      </c>
      <c r="E267" s="41"/>
      <c r="F267" s="41"/>
      <c r="G267" s="41"/>
      <c r="H267" s="42" t="s">
        <v>395</v>
      </c>
      <c r="I267" s="42" t="s">
        <v>396</v>
      </c>
      <c r="J267" s="43">
        <v>65540.800000000003</v>
      </c>
    </row>
    <row r="268" spans="2:10" ht="14.1" customHeight="1" x14ac:dyDescent="0.25">
      <c r="B268" s="42" t="s">
        <v>397</v>
      </c>
      <c r="C268" s="42" t="s">
        <v>398</v>
      </c>
      <c r="D268" s="43">
        <v>169166.4</v>
      </c>
      <c r="E268" s="41"/>
      <c r="F268" s="41"/>
      <c r="G268" s="41"/>
      <c r="H268" s="42" t="s">
        <v>397</v>
      </c>
      <c r="I268" s="42" t="s">
        <v>398</v>
      </c>
      <c r="J268" s="43">
        <v>169166.4</v>
      </c>
    </row>
    <row r="269" spans="2:10" ht="14.1" customHeight="1" x14ac:dyDescent="0.25">
      <c r="B269" s="42" t="s">
        <v>399</v>
      </c>
      <c r="C269" s="42" t="s">
        <v>400</v>
      </c>
      <c r="D269" s="43">
        <v>144123.20000000001</v>
      </c>
      <c r="E269" s="41"/>
      <c r="F269" s="41"/>
      <c r="G269" s="41"/>
      <c r="H269" s="42" t="s">
        <v>399</v>
      </c>
      <c r="I269" s="42" t="s">
        <v>400</v>
      </c>
      <c r="J269" s="43">
        <v>144123.20000000001</v>
      </c>
    </row>
    <row r="270" spans="2:10" ht="14.1" customHeight="1" x14ac:dyDescent="0.25">
      <c r="B270" s="42" t="s">
        <v>401</v>
      </c>
      <c r="C270" s="42" t="s">
        <v>402</v>
      </c>
      <c r="D270" s="43">
        <v>107411.2</v>
      </c>
      <c r="E270" s="41"/>
      <c r="F270" s="41"/>
      <c r="G270" s="41"/>
      <c r="H270" s="42" t="s">
        <v>401</v>
      </c>
      <c r="I270" s="42" t="s">
        <v>402</v>
      </c>
      <c r="J270" s="43">
        <v>107411.2</v>
      </c>
    </row>
    <row r="271" spans="2:10" ht="14.1" customHeight="1" x14ac:dyDescent="0.25">
      <c r="B271" s="42" t="s">
        <v>403</v>
      </c>
      <c r="C271" s="42" t="s">
        <v>404</v>
      </c>
      <c r="D271" s="43">
        <v>119537.60000000001</v>
      </c>
      <c r="E271" s="41"/>
      <c r="F271" s="41"/>
      <c r="G271" s="41"/>
      <c r="H271" s="42" t="s">
        <v>403</v>
      </c>
      <c r="I271" s="42" t="s">
        <v>404</v>
      </c>
      <c r="J271" s="43">
        <v>119537.60000000001</v>
      </c>
    </row>
    <row r="272" spans="2:10" ht="14.1" customHeight="1" x14ac:dyDescent="0.25">
      <c r="B272" s="42" t="s">
        <v>405</v>
      </c>
      <c r="C272" s="42" t="s">
        <v>406</v>
      </c>
      <c r="D272" s="43">
        <v>93766.399999999994</v>
      </c>
      <c r="E272" s="41"/>
      <c r="F272" s="41"/>
      <c r="G272" s="41"/>
      <c r="H272" s="42" t="s">
        <v>405</v>
      </c>
      <c r="I272" s="42" t="s">
        <v>406</v>
      </c>
      <c r="J272" s="43">
        <v>93766.399999999994</v>
      </c>
    </row>
    <row r="273" spans="2:10" ht="14.1" customHeight="1" x14ac:dyDescent="0.25">
      <c r="B273" s="42" t="s">
        <v>407</v>
      </c>
      <c r="C273" s="42" t="s">
        <v>408</v>
      </c>
      <c r="D273" s="43">
        <v>140316.79999999999</v>
      </c>
      <c r="E273" s="41"/>
      <c r="F273" s="41"/>
      <c r="G273" s="41"/>
      <c r="H273" s="42" t="s">
        <v>407</v>
      </c>
      <c r="I273" s="42" t="s">
        <v>408</v>
      </c>
      <c r="J273" s="43">
        <v>140316.79999999999</v>
      </c>
    </row>
    <row r="274" spans="2:10" ht="14.1" customHeight="1" x14ac:dyDescent="0.25">
      <c r="B274" s="42" t="s">
        <v>409</v>
      </c>
      <c r="C274" s="42" t="s">
        <v>410</v>
      </c>
      <c r="D274" s="43">
        <v>140316.79999999999</v>
      </c>
      <c r="E274" s="41"/>
      <c r="F274" s="41"/>
      <c r="G274" s="41"/>
      <c r="H274" s="42" t="s">
        <v>409</v>
      </c>
      <c r="I274" s="42" t="s">
        <v>410</v>
      </c>
      <c r="J274" s="43">
        <v>140316.79999999999</v>
      </c>
    </row>
    <row r="275" spans="2:10" ht="14.1" customHeight="1" x14ac:dyDescent="0.25">
      <c r="B275" s="42" t="s">
        <v>411</v>
      </c>
      <c r="C275" s="42" t="s">
        <v>412</v>
      </c>
      <c r="D275" s="43">
        <v>86278.399999999994</v>
      </c>
      <c r="E275" s="41"/>
      <c r="F275" s="41"/>
      <c r="G275" s="41"/>
      <c r="H275" s="42" t="s">
        <v>411</v>
      </c>
      <c r="I275" s="42" t="s">
        <v>412</v>
      </c>
      <c r="J275" s="43">
        <v>86278.399999999994</v>
      </c>
    </row>
    <row r="276" spans="2:10" ht="14.1" customHeight="1" x14ac:dyDescent="0.25">
      <c r="B276" s="42" t="s">
        <v>413</v>
      </c>
      <c r="C276" s="42" t="s">
        <v>414</v>
      </c>
      <c r="D276" s="43">
        <v>140316.79999999999</v>
      </c>
      <c r="E276" s="41"/>
      <c r="F276" s="41"/>
      <c r="G276" s="41"/>
      <c r="H276" s="42" t="s">
        <v>413</v>
      </c>
      <c r="I276" s="42" t="s">
        <v>414</v>
      </c>
      <c r="J276" s="43">
        <v>140316.79999999999</v>
      </c>
    </row>
    <row r="277" spans="2:10" ht="14.1" customHeight="1" x14ac:dyDescent="0.25">
      <c r="B277" s="42" t="s">
        <v>415</v>
      </c>
      <c r="C277" s="42" t="s">
        <v>416</v>
      </c>
      <c r="D277" s="43">
        <v>129563.2</v>
      </c>
      <c r="E277" s="41"/>
      <c r="F277" s="41"/>
      <c r="G277" s="41"/>
      <c r="H277" s="42" t="s">
        <v>415</v>
      </c>
      <c r="I277" s="42" t="s">
        <v>416</v>
      </c>
      <c r="J277" s="43">
        <v>129563.2</v>
      </c>
    </row>
    <row r="278" spans="2:10" ht="14.1" customHeight="1" x14ac:dyDescent="0.25">
      <c r="B278" s="42" t="s">
        <v>417</v>
      </c>
      <c r="C278" s="42" t="s">
        <v>418</v>
      </c>
      <c r="D278" s="43">
        <v>126006.39999999999</v>
      </c>
      <c r="E278" s="41"/>
      <c r="F278" s="41"/>
      <c r="G278" s="41"/>
      <c r="H278" s="42" t="s">
        <v>417</v>
      </c>
      <c r="I278" s="42" t="s">
        <v>418</v>
      </c>
      <c r="J278" s="43">
        <v>126006.39999999999</v>
      </c>
    </row>
    <row r="279" spans="2:10" ht="14.1" customHeight="1" x14ac:dyDescent="0.25">
      <c r="B279" s="42" t="s">
        <v>419</v>
      </c>
      <c r="C279" s="42" t="s">
        <v>420</v>
      </c>
      <c r="D279" s="43">
        <v>104520</v>
      </c>
      <c r="E279" s="41"/>
      <c r="F279" s="41"/>
      <c r="G279" s="41"/>
      <c r="H279" s="42" t="s">
        <v>419</v>
      </c>
      <c r="I279" s="42" t="s">
        <v>420</v>
      </c>
      <c r="J279" s="43">
        <v>104520</v>
      </c>
    </row>
    <row r="280" spans="2:10" ht="14.1" customHeight="1" x14ac:dyDescent="0.25">
      <c r="B280" s="42" t="s">
        <v>421</v>
      </c>
      <c r="C280" s="42" t="s">
        <v>422</v>
      </c>
      <c r="D280" s="43">
        <v>93766.399999999994</v>
      </c>
      <c r="E280" s="41"/>
      <c r="F280" s="41"/>
      <c r="G280" s="41"/>
      <c r="H280" s="42" t="s">
        <v>421</v>
      </c>
      <c r="I280" s="42" t="s">
        <v>422</v>
      </c>
      <c r="J280" s="43">
        <v>93766.399999999994</v>
      </c>
    </row>
    <row r="281" spans="2:10" ht="14.1" customHeight="1" x14ac:dyDescent="0.25">
      <c r="B281" s="42" t="s">
        <v>423</v>
      </c>
      <c r="C281" s="42" t="s">
        <v>424</v>
      </c>
      <c r="D281" s="43">
        <v>86278.399999999994</v>
      </c>
      <c r="E281" s="41"/>
      <c r="F281" s="41"/>
      <c r="G281" s="41"/>
      <c r="H281" s="42" t="s">
        <v>423</v>
      </c>
      <c r="I281" s="42" t="s">
        <v>424</v>
      </c>
      <c r="J281" s="43">
        <v>86278.399999999994</v>
      </c>
    </row>
    <row r="282" spans="2:10" ht="14.1" customHeight="1" x14ac:dyDescent="0.25">
      <c r="B282" s="42" t="s">
        <v>425</v>
      </c>
      <c r="C282" s="42" t="s">
        <v>426</v>
      </c>
      <c r="D282" s="43">
        <v>193876.8</v>
      </c>
      <c r="E282" s="41"/>
      <c r="F282" s="41"/>
      <c r="G282" s="41"/>
      <c r="H282" s="42" t="s">
        <v>425</v>
      </c>
      <c r="I282" s="42" t="s">
        <v>426</v>
      </c>
      <c r="J282" s="43">
        <v>193876.8</v>
      </c>
    </row>
    <row r="283" spans="2:10" ht="14.1" customHeight="1" x14ac:dyDescent="0.25">
      <c r="B283" s="42" t="s">
        <v>427</v>
      </c>
      <c r="C283" s="42" t="s">
        <v>428</v>
      </c>
      <c r="D283" s="43">
        <v>129563.2</v>
      </c>
      <c r="E283" s="41"/>
      <c r="F283" s="41"/>
      <c r="G283" s="41"/>
      <c r="H283" s="42" t="s">
        <v>427</v>
      </c>
      <c r="I283" s="42" t="s">
        <v>428</v>
      </c>
      <c r="J283" s="43">
        <v>136572.79999999999</v>
      </c>
    </row>
    <row r="284" spans="2:10" ht="14.1" customHeight="1" x14ac:dyDescent="0.25">
      <c r="B284" s="42" t="s">
        <v>429</v>
      </c>
      <c r="C284" s="42" t="s">
        <v>430</v>
      </c>
      <c r="D284" s="43">
        <v>104520</v>
      </c>
      <c r="E284" s="41"/>
      <c r="F284" s="41"/>
      <c r="G284" s="41"/>
      <c r="H284" s="42" t="s">
        <v>429</v>
      </c>
      <c r="I284" s="42" t="s">
        <v>430</v>
      </c>
      <c r="J284" s="43">
        <v>104520</v>
      </c>
    </row>
    <row r="285" spans="2:10" ht="14.1" customHeight="1" x14ac:dyDescent="0.25">
      <c r="B285" s="42" t="s">
        <v>431</v>
      </c>
      <c r="C285" s="42" t="s">
        <v>432</v>
      </c>
      <c r="D285" s="43">
        <v>129563.2</v>
      </c>
      <c r="E285" s="41"/>
      <c r="F285" s="41"/>
      <c r="G285" s="41"/>
      <c r="H285" s="42" t="s">
        <v>431</v>
      </c>
      <c r="I285" s="42" t="s">
        <v>432</v>
      </c>
      <c r="J285" s="43">
        <v>129563.2</v>
      </c>
    </row>
    <row r="286" spans="2:10" ht="14.1" customHeight="1" x14ac:dyDescent="0.25">
      <c r="B286" s="42" t="s">
        <v>433</v>
      </c>
      <c r="C286" s="42" t="s">
        <v>434</v>
      </c>
      <c r="D286" s="43">
        <v>93766.399999999994</v>
      </c>
      <c r="E286" s="41"/>
      <c r="F286" s="41"/>
      <c r="G286" s="41"/>
      <c r="H286" s="42" t="s">
        <v>433</v>
      </c>
      <c r="I286" s="42" t="s">
        <v>434</v>
      </c>
      <c r="J286" s="43">
        <v>93766.399999999994</v>
      </c>
    </row>
    <row r="287" spans="2:10" ht="14.1" customHeight="1" x14ac:dyDescent="0.25">
      <c r="B287" s="42" t="s">
        <v>435</v>
      </c>
      <c r="C287" s="42" t="s">
        <v>436</v>
      </c>
      <c r="D287" s="43">
        <v>156249.60000000001</v>
      </c>
      <c r="E287" s="41"/>
      <c r="F287" s="41"/>
      <c r="G287" s="41"/>
      <c r="H287" s="42" t="s">
        <v>435</v>
      </c>
      <c r="I287" s="42" t="s">
        <v>436</v>
      </c>
      <c r="J287" s="43">
        <v>160451.20000000001</v>
      </c>
    </row>
    <row r="288" spans="2:10" ht="14.1" customHeight="1" x14ac:dyDescent="0.25">
      <c r="B288" s="42" t="s">
        <v>437</v>
      </c>
      <c r="C288" s="42" t="s">
        <v>438</v>
      </c>
      <c r="D288" s="43">
        <v>169166.4</v>
      </c>
      <c r="E288" s="41"/>
      <c r="F288" s="41"/>
      <c r="G288" s="41"/>
      <c r="H288" s="42" t="s">
        <v>437</v>
      </c>
      <c r="I288" s="42" t="s">
        <v>438</v>
      </c>
      <c r="J288" s="43">
        <v>169166.4</v>
      </c>
    </row>
    <row r="289" spans="2:10" ht="14.1" customHeight="1" x14ac:dyDescent="0.25">
      <c r="B289" s="42" t="s">
        <v>439</v>
      </c>
      <c r="C289" s="42" t="s">
        <v>440</v>
      </c>
      <c r="D289" s="43">
        <v>129563.2</v>
      </c>
      <c r="E289" s="41"/>
      <c r="F289" s="41"/>
      <c r="G289" s="41"/>
      <c r="H289" s="42" t="s">
        <v>439</v>
      </c>
      <c r="I289" s="42" t="s">
        <v>440</v>
      </c>
      <c r="J289" s="43">
        <v>129563.2</v>
      </c>
    </row>
    <row r="290" spans="2:10" ht="14.1" customHeight="1" x14ac:dyDescent="0.25">
      <c r="B290" s="42" t="s">
        <v>441</v>
      </c>
      <c r="C290" s="42" t="s">
        <v>442</v>
      </c>
      <c r="D290" s="43">
        <v>77355.199999999997</v>
      </c>
      <c r="E290" s="41"/>
      <c r="F290" s="41"/>
      <c r="G290" s="41"/>
      <c r="H290" s="42" t="s">
        <v>441</v>
      </c>
      <c r="I290" s="42" t="s">
        <v>442</v>
      </c>
      <c r="J290" s="43">
        <v>77355.199999999997</v>
      </c>
    </row>
    <row r="291" spans="2:10" ht="14.1" customHeight="1" x14ac:dyDescent="0.25">
      <c r="B291" s="42" t="s">
        <v>443</v>
      </c>
      <c r="C291" s="42" t="s">
        <v>444</v>
      </c>
      <c r="D291" s="43">
        <v>81660.800000000003</v>
      </c>
      <c r="E291" s="41"/>
      <c r="F291" s="41"/>
      <c r="G291" s="41"/>
      <c r="H291" s="42" t="s">
        <v>443</v>
      </c>
      <c r="I291" s="42" t="s">
        <v>444</v>
      </c>
      <c r="J291" s="43">
        <v>81660.800000000003</v>
      </c>
    </row>
    <row r="292" spans="2:10" ht="14.1" customHeight="1" x14ac:dyDescent="0.25">
      <c r="B292" s="42" t="s">
        <v>445</v>
      </c>
      <c r="C292" s="42" t="s">
        <v>446</v>
      </c>
      <c r="D292" s="43">
        <v>88816</v>
      </c>
      <c r="E292" s="41"/>
      <c r="F292" s="41"/>
      <c r="G292" s="41"/>
      <c r="H292" s="42" t="s">
        <v>445</v>
      </c>
      <c r="I292" s="42" t="s">
        <v>446</v>
      </c>
      <c r="J292" s="43">
        <v>88816</v>
      </c>
    </row>
    <row r="293" spans="2:10" ht="14.1" customHeight="1" x14ac:dyDescent="0.25">
      <c r="B293" s="42" t="s">
        <v>447</v>
      </c>
      <c r="C293" s="42" t="s">
        <v>448</v>
      </c>
      <c r="D293" s="43">
        <v>228051.20000000001</v>
      </c>
      <c r="E293" s="41"/>
      <c r="F293" s="41"/>
      <c r="G293" s="41"/>
      <c r="H293" s="42" t="s">
        <v>447</v>
      </c>
      <c r="I293" s="42" t="s">
        <v>448</v>
      </c>
      <c r="J293" s="43">
        <v>228051.20000000001</v>
      </c>
    </row>
    <row r="294" spans="2:10" ht="14.1" customHeight="1" x14ac:dyDescent="0.25">
      <c r="B294" s="42" t="s">
        <v>449</v>
      </c>
      <c r="C294" s="42" t="s">
        <v>450</v>
      </c>
      <c r="D294" s="43">
        <v>140316.79999999999</v>
      </c>
      <c r="E294" s="41"/>
      <c r="F294" s="41"/>
      <c r="G294" s="41"/>
      <c r="H294" s="42" t="s">
        <v>449</v>
      </c>
      <c r="I294" s="42" t="s">
        <v>450</v>
      </c>
      <c r="J294" s="43">
        <v>140316.79999999999</v>
      </c>
    </row>
    <row r="295" spans="2:10" ht="14.1" customHeight="1" x14ac:dyDescent="0.25">
      <c r="B295" s="42" t="s">
        <v>451</v>
      </c>
      <c r="C295" s="42" t="s">
        <v>452</v>
      </c>
      <c r="D295" s="43">
        <v>79497.600000000006</v>
      </c>
      <c r="E295" s="41"/>
      <c r="F295" s="41"/>
      <c r="G295" s="41"/>
      <c r="H295" s="42" t="s">
        <v>451</v>
      </c>
      <c r="I295" s="42" t="s">
        <v>452</v>
      </c>
      <c r="J295" s="43">
        <v>79497.600000000006</v>
      </c>
    </row>
    <row r="296" spans="2:10" ht="14.1" customHeight="1" x14ac:dyDescent="0.25">
      <c r="B296" s="42" t="s">
        <v>453</v>
      </c>
      <c r="C296" s="42" t="s">
        <v>454</v>
      </c>
      <c r="D296" s="43">
        <v>86278.399999999994</v>
      </c>
      <c r="E296" s="41"/>
      <c r="F296" s="41"/>
      <c r="G296" s="41"/>
      <c r="H296" s="42" t="s">
        <v>453</v>
      </c>
      <c r="I296" s="42" t="s">
        <v>454</v>
      </c>
      <c r="J296" s="43">
        <v>86278.399999999994</v>
      </c>
    </row>
    <row r="297" spans="2:10" ht="14.1" customHeight="1" x14ac:dyDescent="0.25">
      <c r="B297" s="42" t="s">
        <v>455</v>
      </c>
      <c r="C297" s="42" t="s">
        <v>456</v>
      </c>
      <c r="D297" s="43">
        <v>140316.79999999999</v>
      </c>
      <c r="E297" s="41"/>
      <c r="F297" s="41"/>
      <c r="G297" s="41"/>
      <c r="H297" s="42" t="s">
        <v>455</v>
      </c>
      <c r="I297" s="42" t="s">
        <v>456</v>
      </c>
      <c r="J297" s="43">
        <v>140316.79999999999</v>
      </c>
    </row>
    <row r="298" spans="2:10" ht="14.1" customHeight="1" x14ac:dyDescent="0.25">
      <c r="B298" s="42" t="s">
        <v>457</v>
      </c>
      <c r="C298" s="42" t="s">
        <v>458</v>
      </c>
      <c r="D298" s="43">
        <v>96408</v>
      </c>
      <c r="E298" s="41"/>
      <c r="F298" s="41"/>
      <c r="G298" s="41"/>
      <c r="H298" s="42" t="s">
        <v>457</v>
      </c>
      <c r="I298" s="42" t="s">
        <v>458</v>
      </c>
      <c r="J298" s="43">
        <v>96408</v>
      </c>
    </row>
    <row r="299" spans="2:10" ht="14.1" customHeight="1" x14ac:dyDescent="0.25">
      <c r="B299" s="42" t="s">
        <v>459</v>
      </c>
      <c r="C299" s="42" t="s">
        <v>460</v>
      </c>
      <c r="D299" s="43">
        <v>169166.4</v>
      </c>
      <c r="E299" s="41"/>
      <c r="F299" s="41"/>
      <c r="G299" s="41"/>
      <c r="H299" s="42" t="s">
        <v>459</v>
      </c>
      <c r="I299" s="42" t="s">
        <v>460</v>
      </c>
      <c r="J299" s="43">
        <v>169166.4</v>
      </c>
    </row>
    <row r="300" spans="2:10" ht="14.1" customHeight="1" x14ac:dyDescent="0.25">
      <c r="B300" s="42" t="s">
        <v>461</v>
      </c>
      <c r="C300" s="42" t="s">
        <v>462</v>
      </c>
      <c r="D300" s="43">
        <v>96408</v>
      </c>
      <c r="E300" s="41"/>
      <c r="F300" s="41"/>
      <c r="G300" s="41"/>
      <c r="H300" s="42" t="s">
        <v>461</v>
      </c>
      <c r="I300" s="42" t="s">
        <v>462</v>
      </c>
      <c r="J300" s="43">
        <v>96408</v>
      </c>
    </row>
    <row r="301" spans="2:10" ht="14.1" customHeight="1" x14ac:dyDescent="0.25">
      <c r="B301" s="42" t="s">
        <v>463</v>
      </c>
      <c r="C301" s="42" t="s">
        <v>464</v>
      </c>
      <c r="D301" s="43">
        <v>69305.600000000006</v>
      </c>
      <c r="E301" s="41"/>
      <c r="F301" s="41"/>
      <c r="G301" s="41"/>
      <c r="H301" s="42" t="s">
        <v>463</v>
      </c>
      <c r="I301" s="42" t="s">
        <v>464</v>
      </c>
      <c r="J301" s="43">
        <v>69305.600000000006</v>
      </c>
    </row>
    <row r="302" spans="2:10" ht="14.1" customHeight="1" x14ac:dyDescent="0.25">
      <c r="B302" s="42" t="s">
        <v>465</v>
      </c>
      <c r="C302" s="42" t="s">
        <v>466</v>
      </c>
      <c r="D302" s="43">
        <v>86278.399999999994</v>
      </c>
      <c r="E302" s="41"/>
      <c r="F302" s="41"/>
      <c r="G302" s="41"/>
      <c r="H302" s="42" t="s">
        <v>465</v>
      </c>
      <c r="I302" s="42" t="s">
        <v>466</v>
      </c>
      <c r="J302" s="43">
        <v>86278.399999999994</v>
      </c>
    </row>
    <row r="303" spans="2:10" ht="14.1" customHeight="1" x14ac:dyDescent="0.25">
      <c r="B303" s="42" t="s">
        <v>467</v>
      </c>
      <c r="C303" s="42" t="s">
        <v>468</v>
      </c>
      <c r="D303" s="43">
        <v>140316.79999999999</v>
      </c>
      <c r="E303" s="41"/>
      <c r="F303" s="41"/>
      <c r="G303" s="41"/>
      <c r="H303" s="42" t="s">
        <v>467</v>
      </c>
      <c r="I303" s="42" t="s">
        <v>468</v>
      </c>
      <c r="J303" s="43">
        <v>140316.79999999999</v>
      </c>
    </row>
    <row r="304" spans="2:10" ht="14.1" customHeight="1" x14ac:dyDescent="0.25">
      <c r="B304" s="42" t="s">
        <v>469</v>
      </c>
      <c r="C304" s="42" t="s">
        <v>470</v>
      </c>
      <c r="D304" s="43">
        <v>99049.600000000006</v>
      </c>
      <c r="E304" s="41"/>
      <c r="F304" s="41"/>
      <c r="G304" s="41"/>
      <c r="H304" s="42" t="s">
        <v>469</v>
      </c>
      <c r="I304" s="42" t="s">
        <v>470</v>
      </c>
      <c r="J304" s="43">
        <v>99049.600000000006</v>
      </c>
    </row>
    <row r="305" spans="2:10" ht="14.1" customHeight="1" x14ac:dyDescent="0.25">
      <c r="B305" s="42" t="s">
        <v>471</v>
      </c>
      <c r="C305" s="42" t="s">
        <v>472</v>
      </c>
      <c r="D305" s="43">
        <v>136572.79999999999</v>
      </c>
      <c r="E305" s="41"/>
      <c r="F305" s="41"/>
      <c r="G305" s="41"/>
      <c r="H305" s="42" t="s">
        <v>471</v>
      </c>
      <c r="I305" s="42" t="s">
        <v>472</v>
      </c>
      <c r="J305" s="43">
        <v>136572.79999999999</v>
      </c>
    </row>
    <row r="306" spans="2:10" ht="14.1" customHeight="1" x14ac:dyDescent="0.25">
      <c r="B306" s="42" t="s">
        <v>473</v>
      </c>
      <c r="C306" s="42" t="s">
        <v>474</v>
      </c>
      <c r="D306" s="43">
        <v>88816</v>
      </c>
      <c r="E306" s="41"/>
      <c r="F306" s="41"/>
      <c r="G306" s="41"/>
      <c r="H306" s="42" t="s">
        <v>473</v>
      </c>
      <c r="I306" s="42" t="s">
        <v>474</v>
      </c>
      <c r="J306" s="43">
        <v>88816</v>
      </c>
    </row>
    <row r="307" spans="2:10" ht="14.1" customHeight="1" x14ac:dyDescent="0.25">
      <c r="B307" s="42" t="s">
        <v>475</v>
      </c>
      <c r="C307" s="42" t="s">
        <v>476</v>
      </c>
      <c r="D307" s="43">
        <v>93766.399999999994</v>
      </c>
      <c r="E307" s="41"/>
      <c r="F307" s="41"/>
      <c r="G307" s="41"/>
      <c r="H307" s="42" t="s">
        <v>475</v>
      </c>
      <c r="I307" s="42" t="s">
        <v>476</v>
      </c>
      <c r="J307" s="43">
        <v>93766.399999999994</v>
      </c>
    </row>
    <row r="308" spans="2:10" ht="14.1" customHeight="1" x14ac:dyDescent="0.25">
      <c r="B308" s="42" t="s">
        <v>477</v>
      </c>
      <c r="C308" s="42" t="s">
        <v>478</v>
      </c>
      <c r="D308" s="43">
        <v>73216</v>
      </c>
      <c r="E308" s="41"/>
      <c r="F308" s="41"/>
      <c r="G308" s="41"/>
      <c r="H308" s="42" t="s">
        <v>477</v>
      </c>
      <c r="I308" s="42" t="s">
        <v>478</v>
      </c>
      <c r="J308" s="43">
        <v>73216</v>
      </c>
    </row>
    <row r="309" spans="2:10" ht="14.1" customHeight="1" x14ac:dyDescent="0.25">
      <c r="B309" s="42" t="s">
        <v>479</v>
      </c>
      <c r="C309" s="42" t="s">
        <v>480</v>
      </c>
      <c r="D309" s="43">
        <v>140316.79999999999</v>
      </c>
      <c r="E309" s="41"/>
      <c r="F309" s="41"/>
      <c r="G309" s="41"/>
      <c r="H309" s="42" t="s">
        <v>479</v>
      </c>
      <c r="I309" s="42" t="s">
        <v>480</v>
      </c>
      <c r="J309" s="43">
        <v>140316.79999999999</v>
      </c>
    </row>
    <row r="310" spans="2:10" ht="14.1" customHeight="1" x14ac:dyDescent="0.25">
      <c r="B310" s="42" t="s">
        <v>481</v>
      </c>
      <c r="C310" s="42" t="s">
        <v>482</v>
      </c>
      <c r="D310" s="43">
        <v>96408</v>
      </c>
      <c r="E310" s="41"/>
      <c r="F310" s="41"/>
      <c r="G310" s="41"/>
      <c r="H310" s="42" t="s">
        <v>481</v>
      </c>
      <c r="I310" s="42" t="s">
        <v>482</v>
      </c>
      <c r="J310" s="43">
        <v>96408</v>
      </c>
    </row>
    <row r="311" spans="2:10" ht="14.1" customHeight="1" x14ac:dyDescent="0.25">
      <c r="B311" s="42" t="s">
        <v>483</v>
      </c>
      <c r="C311" s="42" t="s">
        <v>484</v>
      </c>
      <c r="D311" s="43">
        <v>110302.39999999999</v>
      </c>
      <c r="E311" s="41"/>
      <c r="F311" s="41"/>
      <c r="G311" s="41"/>
      <c r="H311" s="42" t="s">
        <v>483</v>
      </c>
      <c r="I311" s="42" t="s">
        <v>484</v>
      </c>
      <c r="J311" s="43">
        <v>110302.39999999999</v>
      </c>
    </row>
    <row r="312" spans="2:10" ht="14.1" customHeight="1" x14ac:dyDescent="0.25">
      <c r="B312" s="42" t="s">
        <v>485</v>
      </c>
      <c r="C312" s="42" t="s">
        <v>486</v>
      </c>
      <c r="D312" s="43">
        <v>93766.399999999994</v>
      </c>
      <c r="E312" s="41"/>
      <c r="F312" s="41"/>
      <c r="G312" s="41"/>
      <c r="H312" s="42" t="s">
        <v>485</v>
      </c>
      <c r="I312" s="42" t="s">
        <v>486</v>
      </c>
      <c r="J312" s="43">
        <v>93766.399999999994</v>
      </c>
    </row>
    <row r="313" spans="2:10" ht="14.1" customHeight="1" x14ac:dyDescent="0.25">
      <c r="B313" s="42" t="s">
        <v>487</v>
      </c>
      <c r="C313" s="42" t="s">
        <v>488</v>
      </c>
      <c r="D313" s="43">
        <v>129563.2</v>
      </c>
      <c r="E313" s="41"/>
      <c r="F313" s="41"/>
      <c r="G313" s="41"/>
      <c r="H313" s="42" t="s">
        <v>487</v>
      </c>
      <c r="I313" s="42" t="s">
        <v>488</v>
      </c>
      <c r="J313" s="43">
        <v>129563.2</v>
      </c>
    </row>
    <row r="314" spans="2:10" ht="14.1" customHeight="1" x14ac:dyDescent="0.25">
      <c r="B314" s="42" t="s">
        <v>489</v>
      </c>
      <c r="C314" s="42" t="s">
        <v>490</v>
      </c>
      <c r="D314" s="43">
        <v>173888</v>
      </c>
      <c r="E314" s="41"/>
      <c r="F314" s="41"/>
      <c r="G314" s="41"/>
      <c r="H314" s="42" t="s">
        <v>489</v>
      </c>
      <c r="I314" s="42" t="s">
        <v>490</v>
      </c>
      <c r="J314" s="43">
        <v>173888</v>
      </c>
    </row>
    <row r="315" spans="2:10" ht="14.1" customHeight="1" x14ac:dyDescent="0.25">
      <c r="B315" s="42" t="s">
        <v>491</v>
      </c>
      <c r="C315" s="42" t="s">
        <v>492</v>
      </c>
      <c r="D315" s="43">
        <v>73216</v>
      </c>
      <c r="E315" s="41"/>
      <c r="F315" s="41"/>
      <c r="G315" s="41"/>
      <c r="H315" s="42" t="s">
        <v>491</v>
      </c>
      <c r="I315" s="42" t="s">
        <v>492</v>
      </c>
      <c r="J315" s="43">
        <v>73216</v>
      </c>
    </row>
    <row r="316" spans="2:10" ht="14.1" customHeight="1" x14ac:dyDescent="0.25">
      <c r="B316" s="42" t="s">
        <v>493</v>
      </c>
      <c r="C316" s="42" t="s">
        <v>494</v>
      </c>
      <c r="D316" s="43">
        <v>101753.60000000001</v>
      </c>
      <c r="E316" s="41"/>
      <c r="F316" s="41"/>
      <c r="G316" s="41"/>
      <c r="H316" s="42" t="s">
        <v>493</v>
      </c>
      <c r="I316" s="42" t="s">
        <v>494</v>
      </c>
      <c r="J316" s="43">
        <v>101753.60000000001</v>
      </c>
    </row>
    <row r="317" spans="2:10" ht="14.1" customHeight="1" x14ac:dyDescent="0.25">
      <c r="B317" s="42" t="s">
        <v>495</v>
      </c>
      <c r="C317" s="42" t="s">
        <v>496</v>
      </c>
      <c r="D317" s="43">
        <v>110302.39999999999</v>
      </c>
      <c r="E317" s="41"/>
      <c r="F317" s="41"/>
      <c r="G317" s="41"/>
      <c r="H317" s="42" t="s">
        <v>495</v>
      </c>
      <c r="I317" s="42" t="s">
        <v>496</v>
      </c>
      <c r="J317" s="43">
        <v>110302.39999999999</v>
      </c>
    </row>
    <row r="318" spans="2:10" ht="14.1" customHeight="1" x14ac:dyDescent="0.25">
      <c r="B318" s="42" t="s">
        <v>497</v>
      </c>
      <c r="C318" s="42" t="s">
        <v>498</v>
      </c>
      <c r="D318" s="43">
        <v>107411.2</v>
      </c>
      <c r="E318" s="41"/>
      <c r="F318" s="41"/>
      <c r="G318" s="41"/>
      <c r="H318" s="42" t="s">
        <v>497</v>
      </c>
      <c r="I318" s="42" t="s">
        <v>498</v>
      </c>
      <c r="J318" s="43">
        <v>107411.2</v>
      </c>
    </row>
    <row r="319" spans="2:10" ht="14.1" customHeight="1" x14ac:dyDescent="0.25">
      <c r="B319" s="42" t="s">
        <v>499</v>
      </c>
      <c r="C319" s="42" t="s">
        <v>500</v>
      </c>
      <c r="D319" s="43">
        <v>96408</v>
      </c>
      <c r="E319" s="41"/>
      <c r="F319" s="41"/>
      <c r="G319" s="41"/>
      <c r="H319" s="42" t="s">
        <v>499</v>
      </c>
      <c r="I319" s="42" t="s">
        <v>500</v>
      </c>
      <c r="J319" s="43">
        <v>96408</v>
      </c>
    </row>
    <row r="320" spans="2:10" ht="14.1" customHeight="1" x14ac:dyDescent="0.25">
      <c r="B320" s="42" t="s">
        <v>501</v>
      </c>
      <c r="C320" s="42" t="s">
        <v>502</v>
      </c>
      <c r="D320" s="43">
        <v>144123.20000000001</v>
      </c>
      <c r="E320" s="41"/>
      <c r="F320" s="41"/>
      <c r="G320" s="41"/>
      <c r="H320" s="42" t="s">
        <v>501</v>
      </c>
      <c r="I320" s="42" t="s">
        <v>502</v>
      </c>
      <c r="J320" s="43">
        <v>144123.20000000001</v>
      </c>
    </row>
    <row r="321" spans="2:10" ht="14.1" customHeight="1" x14ac:dyDescent="0.25">
      <c r="B321" s="42" t="s">
        <v>503</v>
      </c>
      <c r="C321" s="42" t="s">
        <v>504</v>
      </c>
      <c r="D321" s="43">
        <v>84011.199999999997</v>
      </c>
      <c r="E321" s="41"/>
      <c r="F321" s="41"/>
      <c r="G321" s="41"/>
      <c r="H321" s="42" t="s">
        <v>503</v>
      </c>
      <c r="I321" s="42" t="s">
        <v>504</v>
      </c>
      <c r="J321" s="43">
        <v>84011.199999999997</v>
      </c>
    </row>
    <row r="322" spans="2:10" ht="14.1" customHeight="1" x14ac:dyDescent="0.25">
      <c r="B322" s="42" t="s">
        <v>505</v>
      </c>
      <c r="C322" s="42" t="s">
        <v>506</v>
      </c>
      <c r="D322" s="43">
        <v>91228.800000000003</v>
      </c>
      <c r="E322" s="41"/>
      <c r="F322" s="41"/>
      <c r="G322" s="41"/>
      <c r="H322" s="42" t="s">
        <v>505</v>
      </c>
      <c r="I322" s="42" t="s">
        <v>506</v>
      </c>
      <c r="J322" s="43">
        <v>91228.800000000003</v>
      </c>
    </row>
    <row r="323" spans="2:10" ht="14.1" customHeight="1" x14ac:dyDescent="0.25">
      <c r="B323" s="42" t="s">
        <v>507</v>
      </c>
      <c r="C323" s="42" t="s">
        <v>508</v>
      </c>
      <c r="D323" s="43">
        <v>86278.399999999994</v>
      </c>
      <c r="E323" s="41"/>
      <c r="F323" s="41"/>
      <c r="G323" s="41"/>
      <c r="H323" s="42" t="s">
        <v>507</v>
      </c>
      <c r="I323" s="42" t="s">
        <v>508</v>
      </c>
      <c r="J323" s="43">
        <v>86278.399999999994</v>
      </c>
    </row>
    <row r="324" spans="2:10" ht="14.1" customHeight="1" x14ac:dyDescent="0.25">
      <c r="B324" s="42" t="s">
        <v>509</v>
      </c>
      <c r="C324" s="42" t="s">
        <v>510</v>
      </c>
      <c r="D324" s="43">
        <v>119537.60000000001</v>
      </c>
      <c r="E324" s="41"/>
      <c r="F324" s="41"/>
      <c r="G324" s="41"/>
      <c r="H324" s="42" t="s">
        <v>509</v>
      </c>
      <c r="I324" s="42" t="s">
        <v>510</v>
      </c>
      <c r="J324" s="43">
        <v>119537.60000000001</v>
      </c>
    </row>
    <row r="325" spans="2:10" ht="14.1" customHeight="1" x14ac:dyDescent="0.25">
      <c r="B325" s="42" t="s">
        <v>511</v>
      </c>
      <c r="C325" s="42" t="s">
        <v>512</v>
      </c>
      <c r="D325" s="43">
        <v>144123.20000000001</v>
      </c>
      <c r="E325" s="41"/>
      <c r="F325" s="41"/>
      <c r="G325" s="41"/>
      <c r="H325" s="42" t="s">
        <v>511</v>
      </c>
      <c r="I325" s="42" t="s">
        <v>512</v>
      </c>
      <c r="J325" s="43">
        <v>144123.20000000001</v>
      </c>
    </row>
    <row r="326" spans="2:10" ht="14.1" customHeight="1" x14ac:dyDescent="0.25">
      <c r="B326" s="42" t="s">
        <v>513</v>
      </c>
      <c r="C326" s="42" t="s">
        <v>514</v>
      </c>
      <c r="D326" s="43">
        <v>86278.399999999994</v>
      </c>
      <c r="E326" s="41"/>
      <c r="F326" s="41"/>
      <c r="G326" s="41"/>
      <c r="H326" s="42" t="s">
        <v>513</v>
      </c>
      <c r="I326" s="42" t="s">
        <v>514</v>
      </c>
      <c r="J326" s="43">
        <v>86278.399999999994</v>
      </c>
    </row>
    <row r="327" spans="2:10" ht="14.1" customHeight="1" x14ac:dyDescent="0.25">
      <c r="B327" s="42" t="s">
        <v>515</v>
      </c>
      <c r="C327" s="42" t="s">
        <v>516</v>
      </c>
      <c r="D327" s="43">
        <v>160451.20000000001</v>
      </c>
      <c r="E327" s="41"/>
      <c r="F327" s="41"/>
      <c r="G327" s="41"/>
      <c r="H327" s="42" t="s">
        <v>515</v>
      </c>
      <c r="I327" s="42" t="s">
        <v>516</v>
      </c>
      <c r="J327" s="43">
        <v>160451.20000000001</v>
      </c>
    </row>
    <row r="328" spans="2:10" ht="14.1" customHeight="1" x14ac:dyDescent="0.25">
      <c r="B328" s="42" t="s">
        <v>517</v>
      </c>
      <c r="C328" s="42" t="s">
        <v>518</v>
      </c>
      <c r="D328" s="43">
        <v>93766.399999999994</v>
      </c>
      <c r="E328" s="41"/>
      <c r="F328" s="41"/>
      <c r="G328" s="41"/>
      <c r="H328" s="42" t="s">
        <v>517</v>
      </c>
      <c r="I328" s="42" t="s">
        <v>518</v>
      </c>
      <c r="J328" s="43">
        <v>93766.399999999994</v>
      </c>
    </row>
    <row r="329" spans="2:10" ht="14.1" customHeight="1" x14ac:dyDescent="0.25">
      <c r="B329" s="42" t="s">
        <v>519</v>
      </c>
      <c r="C329" s="42" t="s">
        <v>520</v>
      </c>
      <c r="D329" s="43">
        <v>156249.60000000001</v>
      </c>
      <c r="E329" s="41"/>
      <c r="F329" s="41"/>
      <c r="G329" s="41"/>
      <c r="H329" s="42" t="s">
        <v>519</v>
      </c>
      <c r="I329" s="42" t="s">
        <v>520</v>
      </c>
      <c r="J329" s="43">
        <v>156249.60000000001</v>
      </c>
    </row>
    <row r="330" spans="2:10" ht="14.1" customHeight="1" x14ac:dyDescent="0.25">
      <c r="B330" s="42" t="s">
        <v>521</v>
      </c>
      <c r="C330" s="42" t="s">
        <v>522</v>
      </c>
      <c r="D330" s="43">
        <v>169166.4</v>
      </c>
      <c r="E330" s="41"/>
      <c r="F330" s="41"/>
      <c r="G330" s="41"/>
      <c r="H330" s="42" t="s">
        <v>521</v>
      </c>
      <c r="I330" s="42" t="s">
        <v>522</v>
      </c>
      <c r="J330" s="43">
        <v>169166.4</v>
      </c>
    </row>
    <row r="331" spans="2:10" ht="14.1" customHeight="1" x14ac:dyDescent="0.25">
      <c r="B331" s="42" t="s">
        <v>523</v>
      </c>
      <c r="C331" s="42" t="s">
        <v>524</v>
      </c>
      <c r="D331" s="43">
        <v>119537.60000000001</v>
      </c>
      <c r="E331" s="41"/>
      <c r="F331" s="41"/>
      <c r="G331" s="41"/>
      <c r="H331" s="42" t="s">
        <v>523</v>
      </c>
      <c r="I331" s="42" t="s">
        <v>524</v>
      </c>
      <c r="J331" s="43">
        <v>119537.60000000001</v>
      </c>
    </row>
    <row r="332" spans="2:10" ht="14.1" customHeight="1" x14ac:dyDescent="0.25">
      <c r="B332" s="42" t="s">
        <v>525</v>
      </c>
      <c r="C332" s="42" t="s">
        <v>526</v>
      </c>
      <c r="D332" s="43">
        <v>86278.399999999994</v>
      </c>
      <c r="E332" s="41"/>
      <c r="F332" s="41"/>
      <c r="G332" s="41"/>
      <c r="H332" s="42" t="s">
        <v>525</v>
      </c>
      <c r="I332" s="42" t="s">
        <v>526</v>
      </c>
      <c r="J332" s="43">
        <v>86278.399999999994</v>
      </c>
    </row>
    <row r="333" spans="2:10" ht="14.1" customHeight="1" x14ac:dyDescent="0.25">
      <c r="B333" s="42" t="s">
        <v>527</v>
      </c>
      <c r="C333" s="42" t="s">
        <v>528</v>
      </c>
      <c r="D333" s="43">
        <v>88816</v>
      </c>
      <c r="E333" s="41"/>
      <c r="F333" s="41"/>
      <c r="G333" s="41"/>
      <c r="H333" s="42" t="s">
        <v>527</v>
      </c>
      <c r="I333" s="42" t="s">
        <v>528</v>
      </c>
      <c r="J333" s="43">
        <v>88816</v>
      </c>
    </row>
    <row r="334" spans="2:10" ht="14.1" customHeight="1" x14ac:dyDescent="0.25">
      <c r="B334" s="42" t="s">
        <v>529</v>
      </c>
      <c r="C334" s="42" t="s">
        <v>530</v>
      </c>
      <c r="D334" s="43">
        <v>129563.2</v>
      </c>
      <c r="E334" s="41"/>
      <c r="F334" s="41"/>
      <c r="G334" s="41"/>
      <c r="H334" s="42" t="s">
        <v>529</v>
      </c>
      <c r="I334" s="42" t="s">
        <v>530</v>
      </c>
      <c r="J334" s="43">
        <v>129563.2</v>
      </c>
    </row>
    <row r="335" spans="2:10" ht="14.1" customHeight="1" x14ac:dyDescent="0.25">
      <c r="B335" s="42" t="s">
        <v>531</v>
      </c>
      <c r="C335" s="42" t="s">
        <v>532</v>
      </c>
      <c r="D335" s="43">
        <v>88816</v>
      </c>
      <c r="E335" s="41"/>
      <c r="F335" s="41"/>
      <c r="G335" s="41"/>
      <c r="H335" s="42" t="s">
        <v>531</v>
      </c>
      <c r="I335" s="42" t="s">
        <v>532</v>
      </c>
      <c r="J335" s="43">
        <v>88816</v>
      </c>
    </row>
    <row r="336" spans="2:10" ht="14.1" customHeight="1" x14ac:dyDescent="0.25">
      <c r="B336" s="42" t="s">
        <v>533</v>
      </c>
      <c r="C336" s="42" t="s">
        <v>534</v>
      </c>
      <c r="D336" s="43">
        <v>126006.39999999999</v>
      </c>
      <c r="E336" s="41"/>
      <c r="F336" s="41"/>
      <c r="G336" s="41"/>
      <c r="H336" s="42" t="s">
        <v>533</v>
      </c>
      <c r="I336" s="42" t="s">
        <v>534</v>
      </c>
      <c r="J336" s="43">
        <v>126006.39999999999</v>
      </c>
    </row>
    <row r="337" spans="2:10" ht="14.1" customHeight="1" x14ac:dyDescent="0.25">
      <c r="B337" s="42" t="s">
        <v>535</v>
      </c>
      <c r="C337" s="42" t="s">
        <v>536</v>
      </c>
      <c r="D337" s="43">
        <v>144123.20000000001</v>
      </c>
      <c r="E337" s="41"/>
      <c r="F337" s="41"/>
      <c r="G337" s="41"/>
      <c r="H337" s="42" t="s">
        <v>535</v>
      </c>
      <c r="I337" s="42" t="s">
        <v>536</v>
      </c>
      <c r="J337" s="43">
        <v>144123.20000000001</v>
      </c>
    </row>
    <row r="338" spans="2:10" ht="14.1" customHeight="1" x14ac:dyDescent="0.25">
      <c r="B338" s="42" t="s">
        <v>537</v>
      </c>
      <c r="C338" s="42" t="s">
        <v>538</v>
      </c>
      <c r="D338" s="43">
        <v>65540.800000000003</v>
      </c>
      <c r="E338" s="41"/>
      <c r="F338" s="41"/>
      <c r="G338" s="41"/>
      <c r="H338" s="42" t="s">
        <v>537</v>
      </c>
      <c r="I338" s="42" t="s">
        <v>538</v>
      </c>
      <c r="J338" s="43">
        <v>65540.800000000003</v>
      </c>
    </row>
    <row r="339" spans="2:10" ht="14.1" customHeight="1" x14ac:dyDescent="0.25">
      <c r="B339" s="42" t="s">
        <v>539</v>
      </c>
      <c r="C339" s="42" t="s">
        <v>540</v>
      </c>
      <c r="D339" s="43">
        <v>107411.2</v>
      </c>
      <c r="E339" s="41"/>
      <c r="F339" s="41"/>
      <c r="G339" s="41"/>
      <c r="H339" s="42" t="s">
        <v>539</v>
      </c>
      <c r="I339" s="42" t="s">
        <v>540</v>
      </c>
      <c r="J339" s="43">
        <v>107411.2</v>
      </c>
    </row>
    <row r="340" spans="2:10" ht="14.1" customHeight="1" x14ac:dyDescent="0.25">
      <c r="B340" s="42" t="s">
        <v>541</v>
      </c>
      <c r="C340" s="42" t="s">
        <v>542</v>
      </c>
      <c r="D340" s="43">
        <v>140316.79999999999</v>
      </c>
      <c r="E340" s="41"/>
      <c r="F340" s="41"/>
      <c r="G340" s="41"/>
      <c r="H340" s="42" t="s">
        <v>541</v>
      </c>
      <c r="I340" s="42" t="s">
        <v>542</v>
      </c>
      <c r="J340" s="43">
        <v>140316.79999999999</v>
      </c>
    </row>
    <row r="341" spans="2:10" ht="14.1" customHeight="1" x14ac:dyDescent="0.25">
      <c r="B341" s="42" t="s">
        <v>543</v>
      </c>
      <c r="C341" s="42" t="s">
        <v>544</v>
      </c>
      <c r="D341" s="43">
        <v>104520</v>
      </c>
      <c r="E341" s="41"/>
      <c r="F341" s="41"/>
      <c r="G341" s="41"/>
      <c r="H341" s="42" t="s">
        <v>543</v>
      </c>
      <c r="I341" s="42" t="s">
        <v>544</v>
      </c>
      <c r="J341" s="43">
        <v>104520</v>
      </c>
    </row>
    <row r="342" spans="2:10" ht="14.1" customHeight="1" x14ac:dyDescent="0.25">
      <c r="B342" s="42" t="s">
        <v>545</v>
      </c>
      <c r="C342" s="42" t="s">
        <v>546</v>
      </c>
      <c r="D342" s="43">
        <v>104520</v>
      </c>
      <c r="E342" s="41"/>
      <c r="F342" s="41"/>
      <c r="G342" s="41"/>
      <c r="H342" s="42" t="s">
        <v>545</v>
      </c>
      <c r="I342" s="42" t="s">
        <v>546</v>
      </c>
      <c r="J342" s="43">
        <v>104520</v>
      </c>
    </row>
    <row r="343" spans="2:10" ht="14.1" customHeight="1" x14ac:dyDescent="0.25">
      <c r="B343" s="42" t="s">
        <v>547</v>
      </c>
      <c r="C343" s="42" t="s">
        <v>548</v>
      </c>
      <c r="D343" s="43">
        <v>88816</v>
      </c>
      <c r="E343" s="41"/>
      <c r="F343" s="41"/>
      <c r="G343" s="41"/>
      <c r="H343" s="42" t="s">
        <v>547</v>
      </c>
      <c r="I343" s="42" t="s">
        <v>548</v>
      </c>
      <c r="J343" s="43">
        <v>88816</v>
      </c>
    </row>
    <row r="344" spans="2:10" ht="14.1" customHeight="1" x14ac:dyDescent="0.25">
      <c r="B344" s="42" t="s">
        <v>549</v>
      </c>
      <c r="C344" s="42" t="s">
        <v>550</v>
      </c>
      <c r="D344" s="43">
        <v>140316.79999999999</v>
      </c>
      <c r="E344" s="41"/>
      <c r="F344" s="41"/>
      <c r="G344" s="41"/>
      <c r="H344" s="42" t="s">
        <v>549</v>
      </c>
      <c r="I344" s="42" t="s">
        <v>550</v>
      </c>
      <c r="J344" s="43">
        <v>140316.79999999999</v>
      </c>
    </row>
    <row r="345" spans="2:10" ht="14.1" customHeight="1" x14ac:dyDescent="0.25">
      <c r="B345" s="42" t="s">
        <v>551</v>
      </c>
      <c r="C345" s="42" t="s">
        <v>552</v>
      </c>
      <c r="D345" s="43">
        <v>129563.2</v>
      </c>
      <c r="E345" s="41"/>
      <c r="F345" s="41"/>
      <c r="G345" s="41"/>
      <c r="H345" s="42" t="s">
        <v>551</v>
      </c>
      <c r="I345" s="42" t="s">
        <v>552</v>
      </c>
      <c r="J345" s="43">
        <v>129563.2</v>
      </c>
    </row>
    <row r="346" spans="2:10" ht="14.1" customHeight="1" x14ac:dyDescent="0.25">
      <c r="B346" s="42" t="s">
        <v>553</v>
      </c>
      <c r="C346" s="42" t="s">
        <v>554</v>
      </c>
      <c r="D346" s="43">
        <v>164756.79999999999</v>
      </c>
      <c r="E346" s="41"/>
      <c r="F346" s="41"/>
      <c r="G346" s="41"/>
      <c r="H346" s="42" t="s">
        <v>553</v>
      </c>
      <c r="I346" s="42" t="s">
        <v>554</v>
      </c>
      <c r="J346" s="43">
        <v>164756.79999999999</v>
      </c>
    </row>
    <row r="347" spans="2:10" ht="14.1" customHeight="1" x14ac:dyDescent="0.25">
      <c r="B347" s="42" t="s">
        <v>555</v>
      </c>
      <c r="C347" s="42" t="s">
        <v>556</v>
      </c>
      <c r="D347" s="43">
        <v>140316.79999999999</v>
      </c>
      <c r="E347" s="41"/>
      <c r="F347" s="41"/>
      <c r="G347" s="41"/>
      <c r="H347" s="42" t="s">
        <v>555</v>
      </c>
      <c r="I347" s="42" t="s">
        <v>556</v>
      </c>
      <c r="J347" s="43">
        <v>140316.79999999999</v>
      </c>
    </row>
    <row r="348" spans="2:10" ht="14.1" customHeight="1" x14ac:dyDescent="0.25">
      <c r="B348" s="42" t="s">
        <v>557</v>
      </c>
      <c r="C348" s="42" t="s">
        <v>558</v>
      </c>
      <c r="D348" s="43">
        <v>228051.20000000001</v>
      </c>
      <c r="E348" s="41"/>
      <c r="F348" s="41"/>
      <c r="G348" s="41"/>
      <c r="H348" s="42" t="s">
        <v>557</v>
      </c>
      <c r="I348" s="42" t="s">
        <v>558</v>
      </c>
      <c r="J348" s="43">
        <v>228051.20000000001</v>
      </c>
    </row>
    <row r="349" spans="2:10" ht="14.1" customHeight="1" x14ac:dyDescent="0.25">
      <c r="B349" s="42" t="s">
        <v>559</v>
      </c>
      <c r="C349" s="42" t="s">
        <v>560</v>
      </c>
      <c r="D349" s="43">
        <v>101753.60000000001</v>
      </c>
      <c r="E349" s="41"/>
      <c r="F349" s="41"/>
      <c r="G349" s="41"/>
      <c r="H349" s="42" t="s">
        <v>559</v>
      </c>
      <c r="I349" s="42" t="s">
        <v>560</v>
      </c>
      <c r="J349" s="43">
        <v>101753.60000000001</v>
      </c>
    </row>
    <row r="350" spans="2:10" ht="14.1" customHeight="1" x14ac:dyDescent="0.25">
      <c r="B350" s="42" t="s">
        <v>561</v>
      </c>
      <c r="C350" s="42" t="s">
        <v>562</v>
      </c>
      <c r="D350" s="43">
        <v>86278.399999999994</v>
      </c>
      <c r="E350" s="41"/>
      <c r="F350" s="41"/>
      <c r="G350" s="41"/>
      <c r="H350" s="42" t="s">
        <v>561</v>
      </c>
      <c r="I350" s="42" t="s">
        <v>562</v>
      </c>
      <c r="J350" s="43">
        <v>86278.399999999994</v>
      </c>
    </row>
    <row r="351" spans="2:10" ht="14.1" customHeight="1" x14ac:dyDescent="0.25">
      <c r="B351" s="42" t="s">
        <v>563</v>
      </c>
      <c r="C351" s="42" t="s">
        <v>564</v>
      </c>
      <c r="D351" s="43">
        <v>164756.79999999999</v>
      </c>
      <c r="E351" s="41"/>
      <c r="F351" s="41"/>
      <c r="G351" s="41"/>
      <c r="H351" s="42" t="s">
        <v>563</v>
      </c>
      <c r="I351" s="42" t="s">
        <v>564</v>
      </c>
      <c r="J351" s="43">
        <v>164756.79999999999</v>
      </c>
    </row>
    <row r="352" spans="2:10" ht="14.1" customHeight="1" x14ac:dyDescent="0.25">
      <c r="B352" s="42" t="s">
        <v>565</v>
      </c>
      <c r="C352" s="42" t="s">
        <v>566</v>
      </c>
      <c r="D352" s="43">
        <v>119537.60000000001</v>
      </c>
      <c r="E352" s="41"/>
      <c r="F352" s="41"/>
      <c r="G352" s="41"/>
      <c r="H352" s="42" t="s">
        <v>565</v>
      </c>
      <c r="I352" s="42" t="s">
        <v>566</v>
      </c>
      <c r="J352" s="43">
        <v>119537.60000000001</v>
      </c>
    </row>
    <row r="353" spans="2:10" ht="14.1" customHeight="1" x14ac:dyDescent="0.25">
      <c r="B353" s="42" t="s">
        <v>567</v>
      </c>
      <c r="C353" s="42" t="s">
        <v>568</v>
      </c>
      <c r="D353" s="43">
        <v>73216</v>
      </c>
      <c r="E353" s="41"/>
      <c r="F353" s="41"/>
      <c r="G353" s="41"/>
      <c r="H353" s="42" t="s">
        <v>567</v>
      </c>
      <c r="I353" s="42" t="s">
        <v>568</v>
      </c>
      <c r="J353" s="43">
        <v>73216</v>
      </c>
    </row>
    <row r="354" spans="2:10" ht="14.1" customHeight="1" x14ac:dyDescent="0.25">
      <c r="B354" s="42" t="s">
        <v>569</v>
      </c>
      <c r="C354" s="42" t="s">
        <v>570</v>
      </c>
      <c r="D354" s="43">
        <v>101753.60000000001</v>
      </c>
      <c r="E354" s="41"/>
      <c r="F354" s="41"/>
      <c r="G354" s="41"/>
      <c r="H354" s="42" t="s">
        <v>569</v>
      </c>
      <c r="I354" s="42" t="s">
        <v>570</v>
      </c>
      <c r="J354" s="43">
        <v>101753.60000000001</v>
      </c>
    </row>
    <row r="355" spans="2:10" ht="14.1" customHeight="1" x14ac:dyDescent="0.25">
      <c r="B355" s="42" t="s">
        <v>571</v>
      </c>
      <c r="C355" s="42" t="s">
        <v>572</v>
      </c>
      <c r="D355" s="43">
        <v>140316.79999999999</v>
      </c>
      <c r="E355" s="41"/>
      <c r="F355" s="41"/>
      <c r="G355" s="41"/>
      <c r="H355" s="42" t="s">
        <v>571</v>
      </c>
      <c r="I355" s="42" t="s">
        <v>572</v>
      </c>
      <c r="J355" s="43">
        <v>140316.79999999999</v>
      </c>
    </row>
    <row r="356" spans="2:10" ht="14.1" customHeight="1" x14ac:dyDescent="0.25">
      <c r="B356" s="42" t="s">
        <v>573</v>
      </c>
      <c r="C356" s="42" t="s">
        <v>574</v>
      </c>
      <c r="D356" s="43">
        <v>144123.20000000001</v>
      </c>
      <c r="E356" s="41"/>
      <c r="F356" s="41"/>
      <c r="G356" s="41"/>
      <c r="H356" s="42" t="s">
        <v>573</v>
      </c>
      <c r="I356" s="42" t="s">
        <v>574</v>
      </c>
      <c r="J356" s="43">
        <v>144123.20000000001</v>
      </c>
    </row>
    <row r="357" spans="2:10" ht="14.1" customHeight="1" x14ac:dyDescent="0.25">
      <c r="B357" s="42" t="s">
        <v>575</v>
      </c>
      <c r="C357" s="42" t="s">
        <v>576</v>
      </c>
      <c r="D357" s="43">
        <v>107411.2</v>
      </c>
      <c r="E357" s="41"/>
      <c r="F357" s="41"/>
      <c r="G357" s="41"/>
      <c r="H357" s="42" t="s">
        <v>575</v>
      </c>
      <c r="I357" s="42" t="s">
        <v>576</v>
      </c>
      <c r="J357" s="43">
        <v>107411.2</v>
      </c>
    </row>
    <row r="358" spans="2:10" ht="14.1" customHeight="1" x14ac:dyDescent="0.25">
      <c r="B358" s="42" t="s">
        <v>577</v>
      </c>
      <c r="C358" s="42" t="s">
        <v>578</v>
      </c>
      <c r="D358" s="43">
        <v>73216</v>
      </c>
      <c r="E358" s="41"/>
      <c r="F358" s="41"/>
      <c r="G358" s="41"/>
      <c r="H358" s="42" t="s">
        <v>577</v>
      </c>
      <c r="I358" s="42" t="s">
        <v>578</v>
      </c>
      <c r="J358" s="43">
        <v>73216</v>
      </c>
    </row>
    <row r="359" spans="2:10" ht="14.1" customHeight="1" x14ac:dyDescent="0.25">
      <c r="B359" s="42" t="s">
        <v>579</v>
      </c>
      <c r="C359" s="42" t="s">
        <v>580</v>
      </c>
      <c r="D359" s="43">
        <v>116334.39999999999</v>
      </c>
      <c r="E359" s="41"/>
      <c r="F359" s="41"/>
      <c r="G359" s="41"/>
      <c r="H359" s="42" t="s">
        <v>579</v>
      </c>
      <c r="I359" s="42" t="s">
        <v>580</v>
      </c>
      <c r="J359" s="43">
        <v>116334.39999999999</v>
      </c>
    </row>
    <row r="360" spans="2:10" ht="14.1" customHeight="1" x14ac:dyDescent="0.25">
      <c r="B360" s="42" t="s">
        <v>581</v>
      </c>
      <c r="C360" s="42" t="s">
        <v>582</v>
      </c>
      <c r="D360" s="43">
        <v>91228.800000000003</v>
      </c>
      <c r="E360" s="41"/>
      <c r="F360" s="41"/>
      <c r="G360" s="41"/>
      <c r="H360" s="42" t="s">
        <v>581</v>
      </c>
      <c r="I360" s="42" t="s">
        <v>582</v>
      </c>
      <c r="J360" s="43">
        <v>91228.800000000003</v>
      </c>
    </row>
    <row r="361" spans="2:10" ht="14.1" customHeight="1" x14ac:dyDescent="0.25">
      <c r="B361" s="42" t="s">
        <v>583</v>
      </c>
      <c r="C361" s="42" t="s">
        <v>584</v>
      </c>
      <c r="D361" s="43">
        <v>71219.199999999997</v>
      </c>
      <c r="E361" s="41"/>
      <c r="F361" s="41"/>
      <c r="G361" s="41"/>
      <c r="H361" s="42" t="s">
        <v>583</v>
      </c>
      <c r="I361" s="42" t="s">
        <v>584</v>
      </c>
      <c r="J361" s="43">
        <v>71219.199999999997</v>
      </c>
    </row>
    <row r="362" spans="2:10" ht="14.1" customHeight="1" x14ac:dyDescent="0.25">
      <c r="B362" s="42" t="s">
        <v>585</v>
      </c>
      <c r="C362" s="42" t="s">
        <v>586</v>
      </c>
      <c r="D362" s="43">
        <v>65540.800000000003</v>
      </c>
      <c r="E362" s="41"/>
      <c r="F362" s="41"/>
      <c r="G362" s="41"/>
      <c r="H362" s="42" t="s">
        <v>585</v>
      </c>
      <c r="I362" s="42" t="s">
        <v>586</v>
      </c>
      <c r="J362" s="43">
        <v>65540.800000000003</v>
      </c>
    </row>
    <row r="363" spans="2:10" ht="14.1" customHeight="1" x14ac:dyDescent="0.25">
      <c r="B363" s="42" t="s">
        <v>587</v>
      </c>
      <c r="C363" s="42" t="s">
        <v>588</v>
      </c>
      <c r="D363" s="43">
        <v>99049.600000000006</v>
      </c>
      <c r="E363" s="41"/>
      <c r="F363" s="41"/>
      <c r="G363" s="41"/>
      <c r="H363" s="42" t="s">
        <v>587</v>
      </c>
      <c r="I363" s="42" t="s">
        <v>588</v>
      </c>
      <c r="J363" s="43">
        <v>101753.60000000001</v>
      </c>
    </row>
    <row r="364" spans="2:10" ht="14.1" customHeight="1" x14ac:dyDescent="0.25">
      <c r="B364" s="42" t="s">
        <v>589</v>
      </c>
      <c r="C364" s="42" t="s">
        <v>590</v>
      </c>
      <c r="D364" s="43">
        <v>101753.60000000001</v>
      </c>
      <c r="E364" s="41"/>
      <c r="F364" s="41"/>
      <c r="G364" s="41"/>
      <c r="H364" s="42" t="s">
        <v>589</v>
      </c>
      <c r="I364" s="42" t="s">
        <v>590</v>
      </c>
      <c r="J364" s="43">
        <v>101753.60000000001</v>
      </c>
    </row>
    <row r="365" spans="2:10" ht="14.1" customHeight="1" x14ac:dyDescent="0.25">
      <c r="B365" s="42" t="s">
        <v>591</v>
      </c>
      <c r="C365" s="42" t="s">
        <v>592</v>
      </c>
      <c r="D365" s="43">
        <v>160451.20000000001</v>
      </c>
      <c r="E365" s="41"/>
      <c r="F365" s="41"/>
      <c r="G365" s="41"/>
      <c r="H365" s="42" t="s">
        <v>591</v>
      </c>
      <c r="I365" s="42" t="s">
        <v>592</v>
      </c>
      <c r="J365" s="43">
        <v>160451.20000000001</v>
      </c>
    </row>
    <row r="366" spans="2:10" ht="14.1" customHeight="1" x14ac:dyDescent="0.25">
      <c r="B366" s="42" t="s">
        <v>593</v>
      </c>
      <c r="C366" s="42" t="s">
        <v>594</v>
      </c>
      <c r="D366" s="43">
        <v>126006.39999999999</v>
      </c>
      <c r="E366" s="41"/>
      <c r="F366" s="41"/>
      <c r="G366" s="41"/>
      <c r="H366" s="42" t="s">
        <v>593</v>
      </c>
      <c r="I366" s="42" t="s">
        <v>594</v>
      </c>
      <c r="J366" s="43">
        <v>126006.39999999999</v>
      </c>
    </row>
    <row r="367" spans="2:10" ht="14.1" customHeight="1" x14ac:dyDescent="0.25">
      <c r="B367" s="42" t="s">
        <v>595</v>
      </c>
      <c r="C367" s="42" t="s">
        <v>596</v>
      </c>
      <c r="D367" s="43">
        <v>107411.2</v>
      </c>
      <c r="E367" s="41"/>
      <c r="F367" s="41"/>
      <c r="G367" s="41"/>
      <c r="H367" s="42" t="s">
        <v>595</v>
      </c>
      <c r="I367" s="42" t="s">
        <v>596</v>
      </c>
      <c r="J367" s="43">
        <v>107411.2</v>
      </c>
    </row>
    <row r="368" spans="2:10" ht="14.1" customHeight="1" x14ac:dyDescent="0.25">
      <c r="B368" s="42" t="s">
        <v>597</v>
      </c>
      <c r="C368" s="42" t="s">
        <v>598</v>
      </c>
      <c r="D368" s="43">
        <v>119537.60000000001</v>
      </c>
      <c r="E368" s="41"/>
      <c r="F368" s="41"/>
      <c r="G368" s="41"/>
      <c r="H368" s="42" t="s">
        <v>597</v>
      </c>
      <c r="I368" s="42" t="s">
        <v>598</v>
      </c>
      <c r="J368" s="43">
        <v>119537.60000000001</v>
      </c>
    </row>
    <row r="369" spans="2:10" ht="14.1" customHeight="1" x14ac:dyDescent="0.25">
      <c r="B369" s="42" t="s">
        <v>599</v>
      </c>
      <c r="C369" s="42" t="s">
        <v>600</v>
      </c>
      <c r="D369" s="43">
        <v>88816</v>
      </c>
      <c r="E369" s="41"/>
      <c r="F369" s="41"/>
      <c r="G369" s="41"/>
      <c r="H369" s="42" t="s">
        <v>599</v>
      </c>
      <c r="I369" s="42" t="s">
        <v>600</v>
      </c>
      <c r="J369" s="43">
        <v>88816</v>
      </c>
    </row>
    <row r="370" spans="2:10" ht="14.1" customHeight="1" x14ac:dyDescent="0.25">
      <c r="B370" s="42" t="s">
        <v>601</v>
      </c>
      <c r="C370" s="42" t="s">
        <v>602</v>
      </c>
      <c r="D370" s="43">
        <v>104520</v>
      </c>
      <c r="E370" s="41"/>
      <c r="F370" s="41"/>
      <c r="G370" s="41"/>
      <c r="H370" s="42" t="s">
        <v>601</v>
      </c>
      <c r="I370" s="42" t="s">
        <v>602</v>
      </c>
      <c r="J370" s="43">
        <v>104520</v>
      </c>
    </row>
    <row r="371" spans="2:10" ht="14.1" customHeight="1" x14ac:dyDescent="0.25">
      <c r="B371" s="42" t="s">
        <v>603</v>
      </c>
      <c r="C371" s="42" t="s">
        <v>604</v>
      </c>
      <c r="D371" s="43">
        <v>73216</v>
      </c>
      <c r="E371" s="41"/>
      <c r="F371" s="41"/>
      <c r="G371" s="41"/>
      <c r="H371" s="42" t="s">
        <v>603</v>
      </c>
      <c r="I371" s="42" t="s">
        <v>604</v>
      </c>
      <c r="J371" s="43">
        <v>73216</v>
      </c>
    </row>
    <row r="372" spans="2:10" ht="14.1" customHeight="1" x14ac:dyDescent="0.25">
      <c r="B372" s="42" t="s">
        <v>605</v>
      </c>
      <c r="C372" s="42" t="s">
        <v>606</v>
      </c>
      <c r="D372" s="43">
        <v>81660.800000000003</v>
      </c>
      <c r="E372" s="41"/>
      <c r="F372" s="41"/>
      <c r="G372" s="41"/>
      <c r="H372" s="42" t="s">
        <v>605</v>
      </c>
      <c r="I372" s="42" t="s">
        <v>606</v>
      </c>
      <c r="J372" s="43">
        <v>81660.800000000003</v>
      </c>
    </row>
    <row r="373" spans="2:10" ht="14.1" customHeight="1" x14ac:dyDescent="0.25">
      <c r="B373" s="42" t="s">
        <v>607</v>
      </c>
      <c r="C373" s="42" t="s">
        <v>608</v>
      </c>
      <c r="D373" s="43">
        <v>86278.399999999994</v>
      </c>
      <c r="E373" s="41"/>
      <c r="F373" s="41"/>
      <c r="G373" s="41"/>
      <c r="H373" s="42" t="s">
        <v>607</v>
      </c>
      <c r="I373" s="42" t="s">
        <v>608</v>
      </c>
      <c r="J373" s="43">
        <v>86278.399999999994</v>
      </c>
    </row>
    <row r="374" spans="2:10" ht="14.1" customHeight="1" x14ac:dyDescent="0.25">
      <c r="B374" s="42" t="s">
        <v>609</v>
      </c>
      <c r="C374" s="42" t="s">
        <v>610</v>
      </c>
      <c r="D374" s="43">
        <v>107411.2</v>
      </c>
      <c r="E374" s="41"/>
      <c r="F374" s="41"/>
      <c r="G374" s="41"/>
      <c r="H374" s="42" t="s">
        <v>609</v>
      </c>
      <c r="I374" s="42" t="s">
        <v>610</v>
      </c>
      <c r="J374" s="43">
        <v>107411.2</v>
      </c>
    </row>
    <row r="375" spans="2:10" ht="14.1" customHeight="1" x14ac:dyDescent="0.25">
      <c r="B375" s="42" t="s">
        <v>611</v>
      </c>
      <c r="C375" s="42" t="s">
        <v>612</v>
      </c>
      <c r="D375" s="43">
        <v>164756.79999999999</v>
      </c>
      <c r="E375" s="41"/>
      <c r="F375" s="41"/>
      <c r="G375" s="41"/>
      <c r="H375" s="42" t="s">
        <v>611</v>
      </c>
      <c r="I375" s="42" t="s">
        <v>612</v>
      </c>
      <c r="J375" s="43">
        <v>164756.79999999999</v>
      </c>
    </row>
    <row r="376" spans="2:10" ht="14.1" customHeight="1" x14ac:dyDescent="0.25">
      <c r="B376" s="42" t="s">
        <v>613</v>
      </c>
      <c r="C376" s="42" t="s">
        <v>614</v>
      </c>
      <c r="D376" s="43">
        <v>228051.20000000001</v>
      </c>
      <c r="E376" s="41"/>
      <c r="F376" s="41"/>
      <c r="G376" s="41"/>
      <c r="H376" s="42" t="s">
        <v>613</v>
      </c>
      <c r="I376" s="42" t="s">
        <v>614</v>
      </c>
      <c r="J376" s="43">
        <v>228051.20000000001</v>
      </c>
    </row>
    <row r="377" spans="2:10" ht="14.1" customHeight="1" x14ac:dyDescent="0.25">
      <c r="B377" s="42" t="s">
        <v>615</v>
      </c>
      <c r="C377" s="42" t="s">
        <v>616</v>
      </c>
      <c r="D377" s="43">
        <v>88816</v>
      </c>
      <c r="E377" s="41"/>
      <c r="F377" s="41"/>
      <c r="G377" s="41"/>
      <c r="H377" s="42" t="s">
        <v>615</v>
      </c>
      <c r="I377" s="42" t="s">
        <v>616</v>
      </c>
      <c r="J377" s="43">
        <v>88816</v>
      </c>
    </row>
    <row r="378" spans="2:10" ht="14.1" customHeight="1" x14ac:dyDescent="0.25">
      <c r="B378" s="42" t="s">
        <v>617</v>
      </c>
      <c r="C378" s="42" t="s">
        <v>618</v>
      </c>
      <c r="D378" s="43">
        <v>101753.60000000001</v>
      </c>
      <c r="E378" s="41"/>
      <c r="F378" s="41"/>
      <c r="G378" s="41"/>
      <c r="H378" s="42" t="s">
        <v>617</v>
      </c>
      <c r="I378" s="42" t="s">
        <v>618</v>
      </c>
      <c r="J378" s="43">
        <v>101753.60000000001</v>
      </c>
    </row>
    <row r="379" spans="2:10" ht="14.1" customHeight="1" x14ac:dyDescent="0.25">
      <c r="B379" s="42" t="s">
        <v>619</v>
      </c>
      <c r="C379" s="42" t="s">
        <v>620</v>
      </c>
      <c r="D379" s="43">
        <v>101753.60000000001</v>
      </c>
      <c r="E379" s="41"/>
      <c r="F379" s="41"/>
      <c r="G379" s="41"/>
      <c r="H379" s="42" t="s">
        <v>619</v>
      </c>
      <c r="I379" s="42" t="s">
        <v>620</v>
      </c>
      <c r="J379" s="43">
        <v>101753.60000000001</v>
      </c>
    </row>
    <row r="380" spans="2:10" ht="14.1" customHeight="1" x14ac:dyDescent="0.25">
      <c r="B380" s="42" t="s">
        <v>621</v>
      </c>
      <c r="C380" s="42" t="s">
        <v>622</v>
      </c>
      <c r="D380" s="43">
        <v>160451.20000000001</v>
      </c>
      <c r="E380" s="41"/>
      <c r="F380" s="41"/>
      <c r="G380" s="41"/>
      <c r="H380" s="42" t="s">
        <v>621</v>
      </c>
      <c r="I380" s="42" t="s">
        <v>622</v>
      </c>
      <c r="J380" s="43">
        <v>160451.20000000001</v>
      </c>
    </row>
    <row r="381" spans="2:10" ht="14.1" customHeight="1" x14ac:dyDescent="0.25">
      <c r="B381" s="42" t="s">
        <v>623</v>
      </c>
      <c r="C381" s="42" t="s">
        <v>624</v>
      </c>
      <c r="D381" s="43">
        <v>140316.79999999999</v>
      </c>
      <c r="E381" s="41"/>
      <c r="F381" s="41"/>
      <c r="G381" s="41"/>
      <c r="H381" s="42" t="s">
        <v>623</v>
      </c>
      <c r="I381" s="42" t="s">
        <v>624</v>
      </c>
      <c r="J381" s="43">
        <v>140316.79999999999</v>
      </c>
    </row>
    <row r="382" spans="2:10" ht="14.1" customHeight="1" x14ac:dyDescent="0.25">
      <c r="B382" s="42" t="s">
        <v>625</v>
      </c>
      <c r="C382" s="42" t="s">
        <v>626</v>
      </c>
      <c r="D382" s="43">
        <v>86278.399999999994</v>
      </c>
      <c r="E382" s="41"/>
      <c r="F382" s="41"/>
      <c r="G382" s="41"/>
      <c r="H382" s="42" t="s">
        <v>625</v>
      </c>
      <c r="I382" s="42" t="s">
        <v>626</v>
      </c>
      <c r="J382" s="43">
        <v>86278.399999999994</v>
      </c>
    </row>
    <row r="383" spans="2:10" ht="14.1" customHeight="1" x14ac:dyDescent="0.25">
      <c r="B383" s="42" t="s">
        <v>627</v>
      </c>
      <c r="C383" s="42" t="s">
        <v>628</v>
      </c>
      <c r="D383" s="43">
        <v>169166.4</v>
      </c>
      <c r="E383" s="41"/>
      <c r="F383" s="41"/>
      <c r="G383" s="41"/>
      <c r="H383" s="42" t="s">
        <v>627</v>
      </c>
      <c r="I383" s="42" t="s">
        <v>628</v>
      </c>
      <c r="J383" s="43">
        <v>169166.4</v>
      </c>
    </row>
    <row r="384" spans="2:10" ht="14.1" customHeight="1" x14ac:dyDescent="0.25">
      <c r="B384" s="42" t="s">
        <v>629</v>
      </c>
      <c r="C384" s="42" t="s">
        <v>630</v>
      </c>
      <c r="D384" s="43">
        <v>91228.800000000003</v>
      </c>
      <c r="E384" s="41"/>
      <c r="F384" s="41"/>
      <c r="G384" s="41"/>
      <c r="H384" s="42" t="s">
        <v>629</v>
      </c>
      <c r="I384" s="42" t="s">
        <v>630</v>
      </c>
      <c r="J384" s="43">
        <v>91228.800000000003</v>
      </c>
    </row>
    <row r="385" spans="2:10" ht="14.1" customHeight="1" x14ac:dyDescent="0.25">
      <c r="B385" s="42" t="s">
        <v>631</v>
      </c>
      <c r="C385" s="42" t="s">
        <v>632</v>
      </c>
      <c r="D385" s="43">
        <v>77355.199999999997</v>
      </c>
      <c r="E385" s="41"/>
      <c r="F385" s="41"/>
      <c r="G385" s="41"/>
      <c r="H385" s="42" t="s">
        <v>631</v>
      </c>
      <c r="I385" s="42" t="s">
        <v>632</v>
      </c>
      <c r="J385" s="43">
        <v>77355.199999999997</v>
      </c>
    </row>
    <row r="386" spans="2:10" ht="14.1" customHeight="1" x14ac:dyDescent="0.25">
      <c r="B386" s="42" t="s">
        <v>633</v>
      </c>
      <c r="C386" s="42" t="s">
        <v>634</v>
      </c>
      <c r="D386" s="43">
        <v>107411.2</v>
      </c>
      <c r="E386" s="41"/>
      <c r="F386" s="41"/>
      <c r="G386" s="41"/>
      <c r="H386" s="42" t="s">
        <v>633</v>
      </c>
      <c r="I386" s="42" t="s">
        <v>634</v>
      </c>
      <c r="J386" s="43">
        <v>107411.2</v>
      </c>
    </row>
    <row r="387" spans="2:10" ht="14.1" customHeight="1" x14ac:dyDescent="0.25">
      <c r="B387" s="42" t="s">
        <v>635</v>
      </c>
      <c r="C387" s="42" t="s">
        <v>636</v>
      </c>
      <c r="D387" s="43">
        <v>160451.20000000001</v>
      </c>
      <c r="E387" s="41"/>
      <c r="F387" s="41"/>
      <c r="G387" s="41"/>
      <c r="H387" s="42" t="s">
        <v>635</v>
      </c>
      <c r="I387" s="42" t="s">
        <v>636</v>
      </c>
      <c r="J387" s="43">
        <v>160451.20000000001</v>
      </c>
    </row>
    <row r="388" spans="2:10" ht="14.1" customHeight="1" x14ac:dyDescent="0.25">
      <c r="B388" s="42" t="s">
        <v>637</v>
      </c>
      <c r="C388" s="42" t="s">
        <v>638</v>
      </c>
      <c r="D388" s="43">
        <v>116334.39999999999</v>
      </c>
      <c r="E388" s="41"/>
      <c r="F388" s="41"/>
      <c r="G388" s="41"/>
      <c r="H388" s="42" t="s">
        <v>637</v>
      </c>
      <c r="I388" s="42" t="s">
        <v>638</v>
      </c>
      <c r="J388" s="43">
        <v>116334.39999999999</v>
      </c>
    </row>
    <row r="389" spans="2:10" ht="14.1" customHeight="1" x14ac:dyDescent="0.25">
      <c r="B389" s="42" t="s">
        <v>639</v>
      </c>
      <c r="C389" s="42" t="s">
        <v>640</v>
      </c>
      <c r="D389" s="43">
        <v>144123.20000000001</v>
      </c>
      <c r="E389" s="41"/>
      <c r="F389" s="41"/>
      <c r="G389" s="41"/>
      <c r="H389" s="42" t="s">
        <v>639</v>
      </c>
      <c r="I389" s="42" t="s">
        <v>640</v>
      </c>
      <c r="J389" s="43">
        <v>144123.20000000001</v>
      </c>
    </row>
    <row r="390" spans="2:10" ht="14.1" customHeight="1" x14ac:dyDescent="0.25">
      <c r="B390" s="42" t="s">
        <v>641</v>
      </c>
      <c r="C390" s="42" t="s">
        <v>642</v>
      </c>
      <c r="D390" s="43">
        <v>107411.2</v>
      </c>
      <c r="E390" s="41"/>
      <c r="F390" s="41"/>
      <c r="G390" s="41"/>
      <c r="H390" s="42" t="s">
        <v>641</v>
      </c>
      <c r="I390" s="42" t="s">
        <v>642</v>
      </c>
      <c r="J390" s="43">
        <v>107411.2</v>
      </c>
    </row>
    <row r="391" spans="2:10" ht="14.1" customHeight="1" x14ac:dyDescent="0.25">
      <c r="B391" s="42" t="s">
        <v>643</v>
      </c>
      <c r="C391" s="42" t="s">
        <v>644</v>
      </c>
      <c r="D391" s="43">
        <v>110302.39999999999</v>
      </c>
      <c r="E391" s="41"/>
      <c r="F391" s="41"/>
      <c r="G391" s="41"/>
      <c r="H391" s="42" t="s">
        <v>643</v>
      </c>
      <c r="I391" s="42" t="s">
        <v>644</v>
      </c>
      <c r="J391" s="43">
        <v>110302.39999999999</v>
      </c>
    </row>
    <row r="392" spans="2:10" ht="14.1" customHeight="1" x14ac:dyDescent="0.25">
      <c r="B392" s="42" t="s">
        <v>645</v>
      </c>
      <c r="C392" s="42" t="s">
        <v>646</v>
      </c>
      <c r="D392" s="43">
        <v>104520</v>
      </c>
      <c r="E392" s="41"/>
      <c r="F392" s="41"/>
      <c r="G392" s="41"/>
      <c r="H392" s="42" t="s">
        <v>645</v>
      </c>
      <c r="I392" s="42" t="s">
        <v>646</v>
      </c>
      <c r="J392" s="43">
        <v>104520</v>
      </c>
    </row>
    <row r="393" spans="2:10" ht="14.1" customHeight="1" x14ac:dyDescent="0.25">
      <c r="B393" s="42" t="s">
        <v>647</v>
      </c>
      <c r="C393" s="42" t="s">
        <v>648</v>
      </c>
      <c r="D393" s="43">
        <v>116334.39999999999</v>
      </c>
      <c r="E393" s="41"/>
      <c r="F393" s="41"/>
      <c r="G393" s="41"/>
      <c r="H393" s="42" t="s">
        <v>647</v>
      </c>
      <c r="I393" s="42" t="s">
        <v>648</v>
      </c>
      <c r="J393" s="43">
        <v>116334.39999999999</v>
      </c>
    </row>
    <row r="394" spans="2:10" ht="14.1" customHeight="1" x14ac:dyDescent="0.25">
      <c r="B394" s="42" t="s">
        <v>649</v>
      </c>
      <c r="C394" s="42" t="s">
        <v>650</v>
      </c>
      <c r="D394" s="43">
        <v>113318.39999999999</v>
      </c>
      <c r="E394" s="41"/>
      <c r="F394" s="41"/>
      <c r="G394" s="41"/>
      <c r="H394" s="42" t="s">
        <v>649</v>
      </c>
      <c r="I394" s="42" t="s">
        <v>650</v>
      </c>
      <c r="J394" s="43">
        <v>116334.39999999999</v>
      </c>
    </row>
    <row r="395" spans="2:10" ht="14.1" customHeight="1" x14ac:dyDescent="0.25">
      <c r="B395" s="42" t="s">
        <v>651</v>
      </c>
      <c r="C395" s="42" t="s">
        <v>652</v>
      </c>
      <c r="D395" s="43">
        <v>169166.4</v>
      </c>
      <c r="E395" s="41"/>
      <c r="F395" s="41"/>
      <c r="G395" s="41"/>
      <c r="H395" s="42" t="s">
        <v>651</v>
      </c>
      <c r="I395" s="42" t="s">
        <v>652</v>
      </c>
      <c r="J395" s="43">
        <v>169166.4</v>
      </c>
    </row>
    <row r="396" spans="2:10" ht="14.1" customHeight="1" x14ac:dyDescent="0.25">
      <c r="B396" s="42" t="s">
        <v>653</v>
      </c>
      <c r="C396" s="42" t="s">
        <v>654</v>
      </c>
      <c r="D396" s="43">
        <v>140316.79999999999</v>
      </c>
      <c r="E396" s="41"/>
      <c r="F396" s="41"/>
      <c r="G396" s="41"/>
      <c r="H396" s="42" t="s">
        <v>653</v>
      </c>
      <c r="I396" s="42" t="s">
        <v>654</v>
      </c>
      <c r="J396" s="43">
        <v>140316.79999999999</v>
      </c>
    </row>
    <row r="397" spans="2:10" ht="14.1" customHeight="1" x14ac:dyDescent="0.25">
      <c r="B397" s="42" t="s">
        <v>655</v>
      </c>
      <c r="C397" s="42" t="s">
        <v>656</v>
      </c>
      <c r="D397" s="43">
        <v>126006.39999999999</v>
      </c>
      <c r="E397" s="41"/>
      <c r="F397" s="41"/>
      <c r="G397" s="41"/>
      <c r="H397" s="42" t="s">
        <v>655</v>
      </c>
      <c r="I397" s="42" t="s">
        <v>656</v>
      </c>
      <c r="J397" s="43">
        <v>126006.39999999999</v>
      </c>
    </row>
    <row r="398" spans="2:10" ht="14.1" customHeight="1" x14ac:dyDescent="0.25">
      <c r="B398" s="42" t="s">
        <v>657</v>
      </c>
      <c r="C398" s="42" t="s">
        <v>658</v>
      </c>
      <c r="D398" s="43">
        <v>132995.20000000001</v>
      </c>
      <c r="E398" s="41"/>
      <c r="F398" s="41"/>
      <c r="G398" s="41"/>
      <c r="H398" s="42" t="s">
        <v>657</v>
      </c>
      <c r="I398" s="42" t="s">
        <v>658</v>
      </c>
      <c r="J398" s="43">
        <v>132995.20000000001</v>
      </c>
    </row>
    <row r="399" spans="2:10" ht="14.1" customHeight="1" x14ac:dyDescent="0.25">
      <c r="B399" s="42" t="s">
        <v>659</v>
      </c>
      <c r="C399" s="42" t="s">
        <v>660</v>
      </c>
      <c r="D399" s="43">
        <v>129563.2</v>
      </c>
      <c r="E399" s="41"/>
      <c r="F399" s="41"/>
      <c r="G399" s="41"/>
      <c r="H399" s="42" t="s">
        <v>659</v>
      </c>
      <c r="I399" s="42" t="s">
        <v>660</v>
      </c>
      <c r="J399" s="43">
        <v>129563.2</v>
      </c>
    </row>
    <row r="400" spans="2:10" ht="14.1" customHeight="1" x14ac:dyDescent="0.25">
      <c r="B400" s="42" t="s">
        <v>661</v>
      </c>
      <c r="C400" s="42" t="s">
        <v>662</v>
      </c>
      <c r="D400" s="43">
        <v>119537.60000000001</v>
      </c>
      <c r="E400" s="41"/>
      <c r="F400" s="41"/>
      <c r="G400" s="41"/>
      <c r="H400" s="42" t="s">
        <v>661</v>
      </c>
      <c r="I400" s="42" t="s">
        <v>662</v>
      </c>
      <c r="J400" s="43">
        <v>119537.60000000001</v>
      </c>
    </row>
    <row r="401" spans="2:10" ht="14.1" customHeight="1" x14ac:dyDescent="0.25">
      <c r="B401" s="42" t="s">
        <v>663</v>
      </c>
      <c r="C401" s="42" t="s">
        <v>664</v>
      </c>
      <c r="D401" s="43">
        <v>91228.800000000003</v>
      </c>
      <c r="E401" s="41"/>
      <c r="F401" s="41"/>
      <c r="G401" s="41"/>
      <c r="H401" s="42" t="s">
        <v>663</v>
      </c>
      <c r="I401" s="42" t="s">
        <v>664</v>
      </c>
      <c r="J401" s="43">
        <v>91228.800000000003</v>
      </c>
    </row>
    <row r="402" spans="2:10" ht="14.1" customHeight="1" x14ac:dyDescent="0.25">
      <c r="B402" s="42" t="s">
        <v>665</v>
      </c>
      <c r="C402" s="42" t="s">
        <v>666</v>
      </c>
      <c r="D402" s="43">
        <v>96408</v>
      </c>
      <c r="E402" s="41"/>
      <c r="F402" s="41"/>
      <c r="G402" s="41"/>
      <c r="H402" s="42" t="s">
        <v>665</v>
      </c>
      <c r="I402" s="42" t="s">
        <v>666</v>
      </c>
      <c r="J402" s="43">
        <v>96408</v>
      </c>
    </row>
    <row r="403" spans="2:10" ht="14.1" customHeight="1" x14ac:dyDescent="0.25">
      <c r="B403" s="42" t="s">
        <v>667</v>
      </c>
      <c r="C403" s="42" t="s">
        <v>668</v>
      </c>
      <c r="D403" s="43">
        <v>129563.2</v>
      </c>
      <c r="E403" s="41"/>
      <c r="F403" s="41"/>
      <c r="G403" s="41"/>
      <c r="H403" s="42" t="s">
        <v>667</v>
      </c>
      <c r="I403" s="42" t="s">
        <v>668</v>
      </c>
      <c r="J403" s="43">
        <v>129563.2</v>
      </c>
    </row>
    <row r="404" spans="2:10" ht="14.1" customHeight="1" x14ac:dyDescent="0.25">
      <c r="B404" s="42" t="s">
        <v>669</v>
      </c>
      <c r="C404" s="42" t="s">
        <v>670</v>
      </c>
      <c r="D404" s="43">
        <v>116334.39999999999</v>
      </c>
      <c r="E404" s="41"/>
      <c r="F404" s="41"/>
      <c r="G404" s="41"/>
      <c r="H404" s="42" t="s">
        <v>669</v>
      </c>
      <c r="I404" s="42" t="s">
        <v>670</v>
      </c>
      <c r="J404" s="43">
        <v>116334.39999999999</v>
      </c>
    </row>
    <row r="405" spans="2:10" ht="14.1" customHeight="1" x14ac:dyDescent="0.25">
      <c r="B405" s="42" t="s">
        <v>671</v>
      </c>
      <c r="C405" s="42" t="s">
        <v>672</v>
      </c>
      <c r="D405" s="43">
        <v>96408</v>
      </c>
      <c r="E405" s="41"/>
      <c r="F405" s="41"/>
      <c r="G405" s="41"/>
      <c r="H405" s="42" t="s">
        <v>671</v>
      </c>
      <c r="I405" s="42" t="s">
        <v>672</v>
      </c>
      <c r="J405" s="43">
        <v>96408</v>
      </c>
    </row>
    <row r="406" spans="2:10" ht="14.1" customHeight="1" x14ac:dyDescent="0.25">
      <c r="B406" s="42" t="s">
        <v>673</v>
      </c>
      <c r="C406" s="42" t="s">
        <v>674</v>
      </c>
      <c r="D406" s="43">
        <v>144123.20000000001</v>
      </c>
      <c r="E406" s="41"/>
      <c r="F406" s="41"/>
      <c r="G406" s="41"/>
      <c r="H406" s="42" t="s">
        <v>673</v>
      </c>
      <c r="I406" s="42" t="s">
        <v>674</v>
      </c>
      <c r="J406" s="43">
        <v>144123.20000000001</v>
      </c>
    </row>
    <row r="407" spans="2:10" ht="14.1" customHeight="1" x14ac:dyDescent="0.25">
      <c r="B407" s="42" t="s">
        <v>675</v>
      </c>
      <c r="C407" s="42" t="s">
        <v>676</v>
      </c>
      <c r="D407" s="43">
        <v>110302.39999999999</v>
      </c>
      <c r="E407" s="41"/>
      <c r="F407" s="41"/>
      <c r="G407" s="41"/>
      <c r="H407" s="42" t="s">
        <v>675</v>
      </c>
      <c r="I407" s="42" t="s">
        <v>676</v>
      </c>
      <c r="J407" s="43">
        <v>110302.39999999999</v>
      </c>
    </row>
    <row r="408" spans="2:10" ht="14.1" customHeight="1" x14ac:dyDescent="0.25">
      <c r="B408" s="42" t="s">
        <v>677</v>
      </c>
      <c r="C408" s="42" t="s">
        <v>678</v>
      </c>
      <c r="D408" s="43">
        <v>119537.60000000001</v>
      </c>
      <c r="E408" s="41"/>
      <c r="F408" s="41"/>
      <c r="G408" s="41"/>
      <c r="H408" s="42" t="s">
        <v>677</v>
      </c>
      <c r="I408" s="42" t="s">
        <v>678</v>
      </c>
      <c r="J408" s="43">
        <v>119537.60000000001</v>
      </c>
    </row>
    <row r="409" spans="2:10" ht="14.1" customHeight="1" x14ac:dyDescent="0.25">
      <c r="B409" s="42" t="s">
        <v>679</v>
      </c>
      <c r="C409" s="42" t="s">
        <v>680</v>
      </c>
      <c r="D409" s="43">
        <v>88816</v>
      </c>
      <c r="E409" s="41"/>
      <c r="F409" s="41"/>
      <c r="G409" s="41"/>
      <c r="H409" s="42" t="s">
        <v>679</v>
      </c>
      <c r="I409" s="42" t="s">
        <v>680</v>
      </c>
      <c r="J409" s="43">
        <v>88816</v>
      </c>
    </row>
    <row r="410" spans="2:10" ht="14.1" customHeight="1" x14ac:dyDescent="0.25">
      <c r="B410" s="42" t="s">
        <v>681</v>
      </c>
      <c r="C410" s="42" t="s">
        <v>682</v>
      </c>
      <c r="D410" s="43">
        <v>93766.399999999994</v>
      </c>
      <c r="E410" s="41"/>
      <c r="F410" s="41"/>
      <c r="G410" s="41"/>
      <c r="H410" s="42" t="s">
        <v>681</v>
      </c>
      <c r="I410" s="42" t="s">
        <v>682</v>
      </c>
      <c r="J410" s="43">
        <v>93766.399999999994</v>
      </c>
    </row>
    <row r="411" spans="2:10" ht="14.1" customHeight="1" x14ac:dyDescent="0.25">
      <c r="B411" s="42" t="s">
        <v>683</v>
      </c>
      <c r="C411" s="42" t="s">
        <v>684</v>
      </c>
      <c r="D411" s="43">
        <v>104520</v>
      </c>
      <c r="E411" s="41"/>
      <c r="F411" s="41"/>
      <c r="G411" s="41"/>
      <c r="H411" s="42" t="s">
        <v>683</v>
      </c>
      <c r="I411" s="42" t="s">
        <v>684</v>
      </c>
      <c r="J411" s="43">
        <v>104520</v>
      </c>
    </row>
    <row r="412" spans="2:10" ht="14.1" customHeight="1" x14ac:dyDescent="0.25">
      <c r="B412" s="42" t="s">
        <v>685</v>
      </c>
      <c r="C412" s="42" t="s">
        <v>686</v>
      </c>
      <c r="D412" s="43">
        <v>164756.79999999999</v>
      </c>
      <c r="E412" s="41"/>
      <c r="F412" s="41"/>
      <c r="G412" s="41"/>
      <c r="H412" s="42" t="s">
        <v>685</v>
      </c>
      <c r="I412" s="42" t="s">
        <v>686</v>
      </c>
      <c r="J412" s="43">
        <v>164756.79999999999</v>
      </c>
    </row>
    <row r="413" spans="2:10" ht="14.1" customHeight="1" x14ac:dyDescent="0.25">
      <c r="B413" s="42" t="s">
        <v>687</v>
      </c>
      <c r="C413" s="42" t="s">
        <v>688</v>
      </c>
      <c r="D413" s="43">
        <v>178713.60000000001</v>
      </c>
      <c r="E413" s="41"/>
      <c r="F413" s="41"/>
      <c r="G413" s="41"/>
      <c r="H413" s="42" t="s">
        <v>687</v>
      </c>
      <c r="I413" s="42" t="s">
        <v>688</v>
      </c>
      <c r="J413" s="43">
        <v>188614.39999999999</v>
      </c>
    </row>
    <row r="414" spans="2:10" ht="14.1" customHeight="1" x14ac:dyDescent="0.25">
      <c r="B414" s="42" t="s">
        <v>689</v>
      </c>
      <c r="C414" s="42" t="s">
        <v>690</v>
      </c>
      <c r="D414" s="43">
        <v>104520</v>
      </c>
      <c r="E414" s="41"/>
      <c r="F414" s="41"/>
      <c r="G414" s="41"/>
      <c r="H414" s="42" t="s">
        <v>689</v>
      </c>
      <c r="I414" s="42" t="s">
        <v>690</v>
      </c>
      <c r="J414" s="43">
        <v>104520</v>
      </c>
    </row>
    <row r="415" spans="2:10" ht="14.1" customHeight="1" x14ac:dyDescent="0.25">
      <c r="B415" s="42" t="s">
        <v>691</v>
      </c>
      <c r="C415" s="42" t="s">
        <v>692</v>
      </c>
      <c r="D415" s="43">
        <v>71219.199999999997</v>
      </c>
      <c r="E415" s="41"/>
      <c r="F415" s="41"/>
      <c r="G415" s="41"/>
      <c r="H415" s="42" t="s">
        <v>691</v>
      </c>
      <c r="I415" s="42" t="s">
        <v>692</v>
      </c>
      <c r="J415" s="43">
        <v>71219.199999999997</v>
      </c>
    </row>
    <row r="416" spans="2:10" ht="14.1" customHeight="1" x14ac:dyDescent="0.25">
      <c r="B416" s="42" t="s">
        <v>693</v>
      </c>
      <c r="C416" s="42" t="s">
        <v>694</v>
      </c>
      <c r="D416" s="43">
        <v>169166.4</v>
      </c>
      <c r="E416" s="41"/>
      <c r="F416" s="41"/>
      <c r="G416" s="41"/>
      <c r="H416" s="42" t="s">
        <v>693</v>
      </c>
      <c r="I416" s="42" t="s">
        <v>694</v>
      </c>
      <c r="J416" s="43">
        <v>169166.4</v>
      </c>
    </row>
    <row r="417" spans="2:10" ht="14.1" customHeight="1" x14ac:dyDescent="0.25">
      <c r="B417" s="42" t="s">
        <v>695</v>
      </c>
      <c r="C417" s="42" t="s">
        <v>696</v>
      </c>
      <c r="D417" s="43">
        <v>126006.39999999999</v>
      </c>
      <c r="E417" s="41"/>
      <c r="F417" s="41"/>
      <c r="G417" s="41"/>
      <c r="H417" s="42" t="s">
        <v>695</v>
      </c>
      <c r="I417" s="42" t="s">
        <v>696</v>
      </c>
      <c r="J417" s="43">
        <v>126006.39999999999</v>
      </c>
    </row>
    <row r="418" spans="2:10" ht="14.1" customHeight="1" x14ac:dyDescent="0.25">
      <c r="B418" s="42" t="s">
        <v>697</v>
      </c>
      <c r="C418" s="42" t="s">
        <v>698</v>
      </c>
      <c r="D418" s="43">
        <v>81660.800000000003</v>
      </c>
      <c r="E418" s="41"/>
      <c r="F418" s="41"/>
      <c r="G418" s="41"/>
      <c r="H418" s="42" t="s">
        <v>697</v>
      </c>
      <c r="I418" s="42" t="s">
        <v>698</v>
      </c>
      <c r="J418" s="43">
        <v>81660.800000000003</v>
      </c>
    </row>
    <row r="419" spans="2:10" ht="14.1" customHeight="1" x14ac:dyDescent="0.25">
      <c r="B419" s="42" t="s">
        <v>699</v>
      </c>
      <c r="C419" s="42" t="s">
        <v>700</v>
      </c>
      <c r="D419" s="43">
        <v>140316.79999999999</v>
      </c>
      <c r="E419" s="41"/>
      <c r="F419" s="41"/>
      <c r="G419" s="41"/>
      <c r="H419" s="42" t="s">
        <v>699</v>
      </c>
      <c r="I419" s="42" t="s">
        <v>700</v>
      </c>
      <c r="J419" s="43">
        <v>140316.79999999999</v>
      </c>
    </row>
    <row r="420" spans="2:10" ht="14.1" customHeight="1" x14ac:dyDescent="0.25">
      <c r="B420" s="42" t="s">
        <v>701</v>
      </c>
      <c r="C420" s="42" t="s">
        <v>702</v>
      </c>
      <c r="D420" s="43">
        <v>140316.79999999999</v>
      </c>
      <c r="E420" s="41"/>
      <c r="F420" s="41"/>
      <c r="G420" s="41"/>
      <c r="H420" s="42" t="s">
        <v>701</v>
      </c>
      <c r="I420" s="42" t="s">
        <v>702</v>
      </c>
      <c r="J420" s="43">
        <v>140316.79999999999</v>
      </c>
    </row>
    <row r="421" spans="2:10" ht="14.1" customHeight="1" x14ac:dyDescent="0.25">
      <c r="B421" s="42" t="s">
        <v>703</v>
      </c>
      <c r="C421" s="42" t="s">
        <v>704</v>
      </c>
      <c r="D421" s="43">
        <v>129563.2</v>
      </c>
      <c r="E421" s="41"/>
      <c r="F421" s="41"/>
      <c r="G421" s="41"/>
      <c r="H421" s="42" t="s">
        <v>703</v>
      </c>
      <c r="I421" s="42" t="s">
        <v>704</v>
      </c>
      <c r="J421" s="43">
        <v>129563.2</v>
      </c>
    </row>
    <row r="422" spans="2:10" ht="14.1" customHeight="1" x14ac:dyDescent="0.25">
      <c r="B422" s="42" t="s">
        <v>705</v>
      </c>
      <c r="C422" s="42" t="s">
        <v>706</v>
      </c>
      <c r="D422" s="43">
        <v>20.8</v>
      </c>
      <c r="E422" s="41"/>
      <c r="F422" s="41"/>
      <c r="G422" s="41"/>
      <c r="H422" s="42" t="s">
        <v>705</v>
      </c>
      <c r="I422" s="42" t="s">
        <v>706</v>
      </c>
      <c r="J422" s="43">
        <v>20.8</v>
      </c>
    </row>
    <row r="423" spans="2:10" ht="14.1" customHeight="1" x14ac:dyDescent="0.25">
      <c r="B423" s="42" t="s">
        <v>707</v>
      </c>
      <c r="C423" s="42" t="s">
        <v>708</v>
      </c>
      <c r="D423" s="43">
        <v>129563.2</v>
      </c>
      <c r="E423" s="41"/>
      <c r="F423" s="41"/>
      <c r="G423" s="41"/>
      <c r="H423" s="42" t="s">
        <v>707</v>
      </c>
      <c r="I423" s="42" t="s">
        <v>708</v>
      </c>
      <c r="J423" s="43">
        <v>129563.2</v>
      </c>
    </row>
    <row r="424" spans="2:10" ht="14.1" customHeight="1" x14ac:dyDescent="0.25">
      <c r="B424" s="42" t="s">
        <v>709</v>
      </c>
      <c r="C424" s="42" t="s">
        <v>710</v>
      </c>
      <c r="D424" s="43">
        <v>119537.60000000001</v>
      </c>
      <c r="E424" s="41"/>
      <c r="F424" s="41"/>
      <c r="G424" s="41"/>
      <c r="H424" s="42" t="s">
        <v>709</v>
      </c>
      <c r="I424" s="42" t="s">
        <v>710</v>
      </c>
      <c r="J424" s="43">
        <v>119537.60000000001</v>
      </c>
    </row>
    <row r="425" spans="2:10" ht="14.1" customHeight="1" x14ac:dyDescent="0.25">
      <c r="B425" s="42" t="s">
        <v>711</v>
      </c>
      <c r="C425" s="42" t="s">
        <v>712</v>
      </c>
      <c r="D425" s="43">
        <v>210225.6</v>
      </c>
      <c r="E425" s="41"/>
      <c r="F425" s="41"/>
      <c r="G425" s="41"/>
      <c r="H425" s="42" t="s">
        <v>711</v>
      </c>
      <c r="I425" s="42" t="s">
        <v>712</v>
      </c>
      <c r="J425" s="43">
        <v>210225.6</v>
      </c>
    </row>
    <row r="426" spans="2:10" ht="14.1" customHeight="1" x14ac:dyDescent="0.25">
      <c r="B426" s="42" t="s">
        <v>713</v>
      </c>
      <c r="C426" s="42" t="s">
        <v>714</v>
      </c>
      <c r="D426" s="43">
        <v>81660.800000000003</v>
      </c>
      <c r="E426" s="41"/>
      <c r="F426" s="41"/>
      <c r="G426" s="41"/>
      <c r="H426" s="42" t="s">
        <v>713</v>
      </c>
      <c r="I426" s="42" t="s">
        <v>714</v>
      </c>
      <c r="J426" s="43">
        <v>81660.800000000003</v>
      </c>
    </row>
    <row r="427" spans="2:10" ht="14.1" customHeight="1" x14ac:dyDescent="0.25">
      <c r="B427" s="42" t="s">
        <v>715</v>
      </c>
      <c r="C427" s="42" t="s">
        <v>716</v>
      </c>
      <c r="D427" s="43">
        <v>113318.39999999999</v>
      </c>
      <c r="E427" s="41"/>
      <c r="F427" s="41"/>
      <c r="G427" s="41"/>
      <c r="H427" s="42" t="s">
        <v>715</v>
      </c>
      <c r="I427" s="42" t="s">
        <v>716</v>
      </c>
      <c r="J427" s="43">
        <v>119537.60000000001</v>
      </c>
    </row>
    <row r="428" spans="2:10" ht="14.1" customHeight="1" x14ac:dyDescent="0.25">
      <c r="B428" s="42" t="s">
        <v>717</v>
      </c>
      <c r="C428" s="42" t="s">
        <v>718</v>
      </c>
      <c r="D428" s="43">
        <v>140316.79999999999</v>
      </c>
      <c r="E428" s="41"/>
      <c r="F428" s="41"/>
      <c r="G428" s="41"/>
      <c r="H428" s="42" t="s">
        <v>717</v>
      </c>
      <c r="I428" s="42" t="s">
        <v>718</v>
      </c>
      <c r="J428" s="43">
        <v>140316.79999999999</v>
      </c>
    </row>
    <row r="429" spans="2:10" ht="14.1" customHeight="1" x14ac:dyDescent="0.25">
      <c r="B429" s="42" t="s">
        <v>719</v>
      </c>
      <c r="C429" s="42" t="s">
        <v>720</v>
      </c>
      <c r="D429" s="43">
        <v>71219.199999999997</v>
      </c>
      <c r="E429" s="41"/>
      <c r="F429" s="41"/>
      <c r="G429" s="41"/>
      <c r="H429" s="42" t="s">
        <v>719</v>
      </c>
      <c r="I429" s="42" t="s">
        <v>720</v>
      </c>
      <c r="J429" s="43">
        <v>71219.199999999997</v>
      </c>
    </row>
    <row r="430" spans="2:10" ht="14.1" customHeight="1" x14ac:dyDescent="0.25">
      <c r="B430" s="42" t="s">
        <v>721</v>
      </c>
      <c r="C430" s="42" t="s">
        <v>722</v>
      </c>
      <c r="D430" s="43">
        <v>173888</v>
      </c>
      <c r="E430" s="41"/>
      <c r="F430" s="41"/>
      <c r="G430" s="41"/>
      <c r="H430" s="42" t="s">
        <v>721</v>
      </c>
      <c r="I430" s="42" t="s">
        <v>722</v>
      </c>
      <c r="J430" s="43">
        <v>173888</v>
      </c>
    </row>
    <row r="431" spans="2:10" ht="14.1" customHeight="1" x14ac:dyDescent="0.25">
      <c r="B431" s="42" t="s">
        <v>723</v>
      </c>
      <c r="C431" s="42" t="s">
        <v>724</v>
      </c>
      <c r="D431" s="43">
        <v>129563.2</v>
      </c>
      <c r="E431" s="41"/>
      <c r="F431" s="41"/>
      <c r="G431" s="41"/>
      <c r="H431" s="42" t="s">
        <v>723</v>
      </c>
      <c r="I431" s="42" t="s">
        <v>724</v>
      </c>
      <c r="J431" s="43">
        <v>129563.2</v>
      </c>
    </row>
    <row r="432" spans="2:10" ht="14.1" customHeight="1" x14ac:dyDescent="0.25">
      <c r="B432" s="42" t="s">
        <v>725</v>
      </c>
      <c r="C432" s="42" t="s">
        <v>726</v>
      </c>
      <c r="D432" s="43">
        <v>140316.79999999999</v>
      </c>
      <c r="E432" s="41"/>
      <c r="F432" s="41"/>
      <c r="G432" s="41"/>
      <c r="H432" s="42" t="s">
        <v>725</v>
      </c>
      <c r="I432" s="42" t="s">
        <v>726</v>
      </c>
      <c r="J432" s="43">
        <v>140316.79999999999</v>
      </c>
    </row>
    <row r="433" spans="2:10" ht="14.1" customHeight="1" x14ac:dyDescent="0.25">
      <c r="B433" s="42" t="s">
        <v>727</v>
      </c>
      <c r="C433" s="42" t="s">
        <v>728</v>
      </c>
      <c r="D433" s="43">
        <v>88816</v>
      </c>
      <c r="E433" s="41"/>
      <c r="F433" s="41"/>
      <c r="G433" s="41"/>
      <c r="H433" s="42" t="s">
        <v>727</v>
      </c>
      <c r="I433" s="42" t="s">
        <v>728</v>
      </c>
      <c r="J433" s="43">
        <v>88816</v>
      </c>
    </row>
    <row r="434" spans="2:10" ht="14.1" customHeight="1" x14ac:dyDescent="0.25">
      <c r="B434" s="42" t="s">
        <v>729</v>
      </c>
      <c r="C434" s="42" t="s">
        <v>730</v>
      </c>
      <c r="D434" s="43">
        <v>93766.399999999994</v>
      </c>
      <c r="E434" s="41"/>
      <c r="F434" s="41"/>
      <c r="G434" s="41"/>
      <c r="H434" s="42" t="s">
        <v>729</v>
      </c>
      <c r="I434" s="42" t="s">
        <v>730</v>
      </c>
      <c r="J434" s="43">
        <v>99049.600000000006</v>
      </c>
    </row>
    <row r="435" spans="2:10" ht="14.1" customHeight="1" x14ac:dyDescent="0.25">
      <c r="B435" s="42" t="s">
        <v>731</v>
      </c>
      <c r="C435" s="42" t="s">
        <v>732</v>
      </c>
      <c r="D435" s="43">
        <v>169166.4</v>
      </c>
      <c r="E435" s="41"/>
      <c r="F435" s="41"/>
      <c r="G435" s="41"/>
      <c r="H435" s="42" t="s">
        <v>731</v>
      </c>
      <c r="I435" s="42" t="s">
        <v>732</v>
      </c>
      <c r="J435" s="43">
        <v>169166.4</v>
      </c>
    </row>
    <row r="436" spans="2:10" ht="14.1" customHeight="1" x14ac:dyDescent="0.25">
      <c r="B436" s="42" t="s">
        <v>733</v>
      </c>
      <c r="C436" s="42" t="s">
        <v>734</v>
      </c>
      <c r="D436" s="43">
        <v>129563.2</v>
      </c>
      <c r="E436" s="41"/>
      <c r="F436" s="41"/>
      <c r="G436" s="41"/>
      <c r="H436" s="42" t="s">
        <v>733</v>
      </c>
      <c r="I436" s="42" t="s">
        <v>734</v>
      </c>
      <c r="J436" s="43">
        <v>136572.79999999999</v>
      </c>
    </row>
    <row r="437" spans="2:10" ht="14.1" customHeight="1" x14ac:dyDescent="0.25">
      <c r="B437" s="42" t="s">
        <v>735</v>
      </c>
      <c r="C437" s="42" t="s">
        <v>736</v>
      </c>
      <c r="D437" s="43">
        <v>119537.60000000001</v>
      </c>
      <c r="E437" s="41"/>
      <c r="F437" s="41"/>
      <c r="G437" s="41"/>
      <c r="H437" s="42" t="s">
        <v>735</v>
      </c>
      <c r="I437" s="42" t="s">
        <v>736</v>
      </c>
      <c r="J437" s="43">
        <v>119537.60000000001</v>
      </c>
    </row>
    <row r="438" spans="2:10" ht="14.1" customHeight="1" x14ac:dyDescent="0.25">
      <c r="B438" s="42" t="s">
        <v>737</v>
      </c>
      <c r="C438" s="42" t="s">
        <v>738</v>
      </c>
      <c r="D438" s="43">
        <v>129563.2</v>
      </c>
      <c r="E438" s="41"/>
      <c r="F438" s="41"/>
      <c r="G438" s="41"/>
      <c r="H438" s="42" t="s">
        <v>737</v>
      </c>
      <c r="I438" s="42" t="s">
        <v>738</v>
      </c>
      <c r="J438" s="43">
        <v>129563.2</v>
      </c>
    </row>
    <row r="439" spans="2:10" ht="14.1" customHeight="1" x14ac:dyDescent="0.25">
      <c r="B439" s="42" t="s">
        <v>739</v>
      </c>
      <c r="C439" s="42" t="s">
        <v>740</v>
      </c>
      <c r="D439" s="43">
        <v>96408</v>
      </c>
      <c r="E439" s="41"/>
      <c r="F439" s="41"/>
      <c r="G439" s="41"/>
      <c r="H439" s="42" t="s">
        <v>739</v>
      </c>
      <c r="I439" s="42" t="s">
        <v>740</v>
      </c>
      <c r="J439" s="43">
        <v>96408</v>
      </c>
    </row>
    <row r="440" spans="2:10" ht="14.1" customHeight="1" x14ac:dyDescent="0.25">
      <c r="B440" s="42" t="s">
        <v>741</v>
      </c>
      <c r="C440" s="42" t="s">
        <v>742</v>
      </c>
      <c r="D440" s="43">
        <v>107411.2</v>
      </c>
      <c r="E440" s="41"/>
      <c r="F440" s="41"/>
      <c r="G440" s="41"/>
      <c r="H440" s="42" t="s">
        <v>741</v>
      </c>
      <c r="I440" s="42" t="s">
        <v>742</v>
      </c>
      <c r="J440" s="43">
        <v>107411.2</v>
      </c>
    </row>
    <row r="441" spans="2:10" ht="14.1" customHeight="1" x14ac:dyDescent="0.25">
      <c r="B441" s="42" t="s">
        <v>743</v>
      </c>
      <c r="C441" s="42" t="s">
        <v>744</v>
      </c>
      <c r="D441" s="43">
        <v>88816</v>
      </c>
      <c r="E441" s="41"/>
      <c r="F441" s="41"/>
      <c r="G441" s="41"/>
      <c r="H441" s="42" t="s">
        <v>743</v>
      </c>
      <c r="I441" s="42" t="s">
        <v>744</v>
      </c>
      <c r="J441" s="43">
        <v>88816</v>
      </c>
    </row>
    <row r="442" spans="2:10" ht="14.1" customHeight="1" x14ac:dyDescent="0.25">
      <c r="B442" s="42" t="s">
        <v>745</v>
      </c>
      <c r="C442" s="42" t="s">
        <v>746</v>
      </c>
      <c r="D442" s="43">
        <v>136572.79999999999</v>
      </c>
      <c r="E442" s="41"/>
      <c r="F442" s="41"/>
      <c r="G442" s="41"/>
      <c r="H442" s="42" t="s">
        <v>745</v>
      </c>
      <c r="I442" s="42" t="s">
        <v>746</v>
      </c>
      <c r="J442" s="43">
        <v>136572.79999999999</v>
      </c>
    </row>
    <row r="443" spans="2:10" ht="14.1" customHeight="1" x14ac:dyDescent="0.25">
      <c r="B443" s="42" t="s">
        <v>747</v>
      </c>
      <c r="C443" s="42" t="s">
        <v>748</v>
      </c>
      <c r="D443" s="43">
        <v>119537.60000000001</v>
      </c>
      <c r="E443" s="41"/>
      <c r="F443" s="41"/>
      <c r="G443" s="41"/>
      <c r="H443" s="42" t="s">
        <v>747</v>
      </c>
      <c r="I443" s="42" t="s">
        <v>748</v>
      </c>
      <c r="J443" s="43">
        <v>119537.60000000001</v>
      </c>
    </row>
    <row r="444" spans="2:10" ht="14.1" customHeight="1" x14ac:dyDescent="0.25">
      <c r="B444" s="42" t="s">
        <v>749</v>
      </c>
      <c r="C444" s="42" t="s">
        <v>750</v>
      </c>
      <c r="D444" s="43">
        <v>228051.20000000001</v>
      </c>
      <c r="E444" s="41"/>
      <c r="F444" s="41"/>
      <c r="G444" s="41"/>
      <c r="H444" s="42" t="s">
        <v>749</v>
      </c>
      <c r="I444" s="42" t="s">
        <v>750</v>
      </c>
      <c r="J444" s="43">
        <v>228051.20000000001</v>
      </c>
    </row>
    <row r="445" spans="2:10" ht="14.1" customHeight="1" x14ac:dyDescent="0.25">
      <c r="B445" s="42" t="s">
        <v>751</v>
      </c>
      <c r="C445" s="42" t="s">
        <v>752</v>
      </c>
      <c r="D445" s="43">
        <v>84011.199999999997</v>
      </c>
      <c r="E445" s="41"/>
      <c r="F445" s="41"/>
      <c r="G445" s="41"/>
      <c r="H445" s="42" t="s">
        <v>751</v>
      </c>
      <c r="I445" s="42" t="s">
        <v>752</v>
      </c>
      <c r="J445" s="43">
        <v>84011.199999999997</v>
      </c>
    </row>
    <row r="446" spans="2:10" ht="14.1" customHeight="1" x14ac:dyDescent="0.25">
      <c r="B446" s="42" t="s">
        <v>753</v>
      </c>
      <c r="C446" s="42" t="s">
        <v>754</v>
      </c>
      <c r="D446" s="43">
        <v>96408</v>
      </c>
      <c r="E446" s="41"/>
      <c r="F446" s="41"/>
      <c r="G446" s="41"/>
      <c r="H446" s="42" t="s">
        <v>753</v>
      </c>
      <c r="I446" s="42" t="s">
        <v>754</v>
      </c>
      <c r="J446" s="43">
        <v>96408</v>
      </c>
    </row>
    <row r="447" spans="2:10" ht="14.1" customHeight="1" x14ac:dyDescent="0.25">
      <c r="B447" s="42" t="s">
        <v>755</v>
      </c>
      <c r="C447" s="42" t="s">
        <v>756</v>
      </c>
      <c r="D447" s="43">
        <v>101753.60000000001</v>
      </c>
      <c r="E447" s="41"/>
      <c r="F447" s="41"/>
      <c r="G447" s="41"/>
      <c r="H447" s="42" t="s">
        <v>755</v>
      </c>
      <c r="I447" s="42" t="s">
        <v>756</v>
      </c>
      <c r="J447" s="43">
        <v>101753.60000000001</v>
      </c>
    </row>
    <row r="448" spans="2:10" ht="14.1" customHeight="1" x14ac:dyDescent="0.25">
      <c r="B448" s="42" t="s">
        <v>757</v>
      </c>
      <c r="C448" s="42" t="s">
        <v>758</v>
      </c>
      <c r="D448" s="43">
        <v>88816</v>
      </c>
      <c r="E448" s="41"/>
      <c r="F448" s="41"/>
      <c r="G448" s="41"/>
      <c r="H448" s="42" t="s">
        <v>757</v>
      </c>
      <c r="I448" s="42" t="s">
        <v>758</v>
      </c>
      <c r="J448" s="43">
        <v>88816</v>
      </c>
    </row>
    <row r="449" spans="2:10" ht="14.1" customHeight="1" x14ac:dyDescent="0.25">
      <c r="B449" s="42" t="s">
        <v>759</v>
      </c>
      <c r="C449" s="42" t="s">
        <v>760</v>
      </c>
      <c r="D449" s="43">
        <v>96408</v>
      </c>
      <c r="E449" s="41"/>
      <c r="F449" s="41"/>
      <c r="G449" s="41"/>
      <c r="H449" s="42" t="s">
        <v>759</v>
      </c>
      <c r="I449" s="42" t="s">
        <v>760</v>
      </c>
      <c r="J449" s="43">
        <v>96408</v>
      </c>
    </row>
    <row r="450" spans="2:10" ht="14.1" customHeight="1" x14ac:dyDescent="0.25">
      <c r="B450" s="42" t="s">
        <v>761</v>
      </c>
      <c r="C450" s="42" t="s">
        <v>762</v>
      </c>
      <c r="D450" s="43">
        <v>104520</v>
      </c>
      <c r="E450" s="41"/>
      <c r="F450" s="41"/>
      <c r="G450" s="41"/>
      <c r="H450" s="42" t="s">
        <v>761</v>
      </c>
      <c r="I450" s="42" t="s">
        <v>762</v>
      </c>
      <c r="J450" s="43">
        <v>104520</v>
      </c>
    </row>
    <row r="451" spans="2:10" ht="14.1" customHeight="1" x14ac:dyDescent="0.25">
      <c r="B451" s="42" t="s">
        <v>763</v>
      </c>
      <c r="C451" s="42" t="s">
        <v>764</v>
      </c>
      <c r="D451" s="43">
        <v>113318.39999999999</v>
      </c>
      <c r="E451" s="41"/>
      <c r="F451" s="41"/>
      <c r="G451" s="41"/>
      <c r="H451" s="42" t="s">
        <v>763</v>
      </c>
      <c r="I451" s="42" t="s">
        <v>764</v>
      </c>
      <c r="J451" s="43">
        <v>113318.39999999999</v>
      </c>
    </row>
    <row r="452" spans="2:10" ht="14.1" customHeight="1" x14ac:dyDescent="0.25">
      <c r="B452" s="42" t="s">
        <v>765</v>
      </c>
      <c r="C452" s="42" t="s">
        <v>766</v>
      </c>
      <c r="D452" s="43">
        <v>140316.79999999999</v>
      </c>
      <c r="E452" s="41"/>
      <c r="F452" s="41"/>
      <c r="G452" s="41"/>
      <c r="H452" s="42" t="s">
        <v>765</v>
      </c>
      <c r="I452" s="42" t="s">
        <v>766</v>
      </c>
      <c r="J452" s="43">
        <v>140316.79999999999</v>
      </c>
    </row>
    <row r="453" spans="2:10" ht="14.1" customHeight="1" x14ac:dyDescent="0.25">
      <c r="B453" s="42" t="s">
        <v>767</v>
      </c>
      <c r="C453" s="42" t="s">
        <v>768</v>
      </c>
      <c r="D453" s="43">
        <v>88816</v>
      </c>
      <c r="E453" s="41"/>
      <c r="F453" s="41"/>
      <c r="G453" s="41"/>
      <c r="H453" s="42" t="s">
        <v>767</v>
      </c>
      <c r="I453" s="42" t="s">
        <v>768</v>
      </c>
      <c r="J453" s="43">
        <v>88816</v>
      </c>
    </row>
    <row r="454" spans="2:10" ht="14.1" customHeight="1" x14ac:dyDescent="0.25">
      <c r="B454" s="42" t="s">
        <v>769</v>
      </c>
      <c r="C454" s="42" t="s">
        <v>770</v>
      </c>
      <c r="D454" s="43">
        <v>116334.39999999999</v>
      </c>
      <c r="E454" s="41"/>
      <c r="F454" s="41"/>
      <c r="G454" s="41"/>
      <c r="H454" s="42" t="s">
        <v>769</v>
      </c>
      <c r="I454" s="42" t="s">
        <v>770</v>
      </c>
      <c r="J454" s="43">
        <v>116334.39999999999</v>
      </c>
    </row>
    <row r="455" spans="2:10" ht="14.1" customHeight="1" x14ac:dyDescent="0.25">
      <c r="B455" s="42" t="s">
        <v>771</v>
      </c>
      <c r="C455" s="42" t="s">
        <v>772</v>
      </c>
      <c r="D455" s="43">
        <v>188614.39999999999</v>
      </c>
      <c r="E455" s="41"/>
      <c r="F455" s="41"/>
      <c r="G455" s="41"/>
      <c r="H455" s="42" t="s">
        <v>771</v>
      </c>
      <c r="I455" s="42" t="s">
        <v>772</v>
      </c>
      <c r="J455" s="43">
        <v>188614.39999999999</v>
      </c>
    </row>
    <row r="456" spans="2:10" ht="14.1" customHeight="1" x14ac:dyDescent="0.25">
      <c r="B456" s="42" t="s">
        <v>773</v>
      </c>
      <c r="C456" s="42" t="s">
        <v>774</v>
      </c>
      <c r="D456" s="43">
        <v>129563.2</v>
      </c>
      <c r="E456" s="41"/>
      <c r="F456" s="41"/>
      <c r="G456" s="41"/>
      <c r="H456" s="42" t="s">
        <v>773</v>
      </c>
      <c r="I456" s="42" t="s">
        <v>774</v>
      </c>
      <c r="J456" s="43">
        <v>129563.2</v>
      </c>
    </row>
    <row r="457" spans="2:10" ht="14.1" customHeight="1" x14ac:dyDescent="0.25">
      <c r="B457" s="42" t="s">
        <v>775</v>
      </c>
      <c r="C457" s="42" t="s">
        <v>776</v>
      </c>
      <c r="D457" s="43">
        <v>119537.60000000001</v>
      </c>
      <c r="E457" s="41"/>
      <c r="F457" s="41"/>
      <c r="G457" s="41"/>
      <c r="H457" s="42" t="s">
        <v>775</v>
      </c>
      <c r="I457" s="42" t="s">
        <v>776</v>
      </c>
      <c r="J457" s="43">
        <v>119537.60000000001</v>
      </c>
    </row>
    <row r="458" spans="2:10" ht="14.1" customHeight="1" x14ac:dyDescent="0.25">
      <c r="B458" s="42" t="s">
        <v>777</v>
      </c>
      <c r="C458" s="42" t="s">
        <v>778</v>
      </c>
      <c r="D458" s="43">
        <v>169166.4</v>
      </c>
      <c r="E458" s="41"/>
      <c r="F458" s="41"/>
      <c r="G458" s="41"/>
      <c r="H458" s="42" t="s">
        <v>777</v>
      </c>
      <c r="I458" s="42" t="s">
        <v>778</v>
      </c>
      <c r="J458" s="43">
        <v>169166.4</v>
      </c>
    </row>
    <row r="459" spans="2:10" ht="14.1" customHeight="1" x14ac:dyDescent="0.25">
      <c r="B459" s="42" t="s">
        <v>779</v>
      </c>
      <c r="C459" s="42" t="s">
        <v>780</v>
      </c>
      <c r="D459" s="43">
        <v>88816</v>
      </c>
      <c r="E459" s="41"/>
      <c r="F459" s="41"/>
      <c r="G459" s="41"/>
      <c r="H459" s="42" t="s">
        <v>779</v>
      </c>
      <c r="I459" s="42" t="s">
        <v>780</v>
      </c>
      <c r="J459" s="43">
        <v>88816</v>
      </c>
    </row>
    <row r="460" spans="2:10" ht="14.1" customHeight="1" x14ac:dyDescent="0.25">
      <c r="B460" s="42" t="s">
        <v>781</v>
      </c>
      <c r="C460" s="42" t="s">
        <v>782</v>
      </c>
      <c r="D460" s="43">
        <v>71219.199999999997</v>
      </c>
      <c r="E460" s="41"/>
      <c r="F460" s="41"/>
      <c r="G460" s="41"/>
      <c r="H460" s="42" t="s">
        <v>781</v>
      </c>
      <c r="I460" s="42" t="s">
        <v>782</v>
      </c>
      <c r="J460" s="43">
        <v>75212.800000000003</v>
      </c>
    </row>
    <row r="461" spans="2:10" ht="14.1" customHeight="1" x14ac:dyDescent="0.25">
      <c r="B461" s="42" t="s">
        <v>783</v>
      </c>
      <c r="C461" s="42" t="s">
        <v>784</v>
      </c>
      <c r="D461" s="43">
        <v>93766.399999999994</v>
      </c>
      <c r="E461" s="41"/>
      <c r="F461" s="41"/>
      <c r="G461" s="41"/>
      <c r="H461" s="42" t="s">
        <v>783</v>
      </c>
      <c r="I461" s="42" t="s">
        <v>784</v>
      </c>
      <c r="J461" s="43">
        <v>93766.399999999994</v>
      </c>
    </row>
    <row r="462" spans="2:10" ht="14.1" customHeight="1" x14ac:dyDescent="0.25">
      <c r="B462" s="42" t="s">
        <v>785</v>
      </c>
      <c r="C462" s="42" t="s">
        <v>786</v>
      </c>
      <c r="D462" s="43">
        <v>116334.39999999999</v>
      </c>
      <c r="E462" s="41"/>
      <c r="F462" s="41"/>
      <c r="G462" s="41"/>
      <c r="H462" s="42" t="s">
        <v>785</v>
      </c>
      <c r="I462" s="42" t="s">
        <v>786</v>
      </c>
      <c r="J462" s="43">
        <v>116334.39999999999</v>
      </c>
    </row>
    <row r="463" spans="2:10" ht="14.1" customHeight="1" x14ac:dyDescent="0.25">
      <c r="B463" s="42" t="s">
        <v>787</v>
      </c>
      <c r="C463" s="42" t="s">
        <v>788</v>
      </c>
      <c r="D463" s="43">
        <v>129563.2</v>
      </c>
      <c r="E463" s="41"/>
      <c r="F463" s="41"/>
      <c r="G463" s="41"/>
      <c r="H463" s="42" t="s">
        <v>787</v>
      </c>
      <c r="I463" s="42" t="s">
        <v>788</v>
      </c>
      <c r="J463" s="43">
        <v>129563.2</v>
      </c>
    </row>
    <row r="464" spans="2:10" ht="14.1" customHeight="1" x14ac:dyDescent="0.25">
      <c r="B464" s="42" t="s">
        <v>789</v>
      </c>
      <c r="C464" s="42" t="s">
        <v>790</v>
      </c>
      <c r="D464" s="43">
        <v>169166.4</v>
      </c>
      <c r="E464" s="41"/>
      <c r="F464" s="41"/>
      <c r="G464" s="41"/>
      <c r="H464" s="42" t="s">
        <v>789</v>
      </c>
      <c r="I464" s="42" t="s">
        <v>790</v>
      </c>
      <c r="J464" s="43">
        <v>169166.4</v>
      </c>
    </row>
    <row r="465" spans="2:10" ht="14.1" customHeight="1" x14ac:dyDescent="0.25">
      <c r="B465" s="42" t="s">
        <v>791</v>
      </c>
      <c r="C465" s="42" t="s">
        <v>792</v>
      </c>
      <c r="D465" s="43">
        <v>73216</v>
      </c>
      <c r="E465" s="41"/>
      <c r="F465" s="41"/>
      <c r="G465" s="41"/>
      <c r="H465" s="42" t="s">
        <v>791</v>
      </c>
      <c r="I465" s="42" t="s">
        <v>792</v>
      </c>
      <c r="J465" s="43">
        <v>73216</v>
      </c>
    </row>
    <row r="466" spans="2:10" ht="14.1" customHeight="1" x14ac:dyDescent="0.25">
      <c r="B466" s="42" t="s">
        <v>793</v>
      </c>
      <c r="C466" s="42" t="s">
        <v>794</v>
      </c>
      <c r="D466" s="43">
        <v>119537.60000000001</v>
      </c>
      <c r="E466" s="41"/>
      <c r="F466" s="41"/>
      <c r="G466" s="41"/>
      <c r="H466" s="42" t="s">
        <v>793</v>
      </c>
      <c r="I466" s="42" t="s">
        <v>794</v>
      </c>
      <c r="J466" s="43">
        <v>119537.60000000001</v>
      </c>
    </row>
    <row r="467" spans="2:10" ht="14.1" customHeight="1" x14ac:dyDescent="0.25">
      <c r="B467" s="42" t="s">
        <v>795</v>
      </c>
      <c r="C467" s="42" t="s">
        <v>796</v>
      </c>
      <c r="D467" s="43">
        <v>88816</v>
      </c>
      <c r="E467" s="41"/>
      <c r="F467" s="41"/>
      <c r="G467" s="41"/>
      <c r="H467" s="42" t="s">
        <v>795</v>
      </c>
      <c r="I467" s="42" t="s">
        <v>796</v>
      </c>
      <c r="J467" s="43">
        <v>88816</v>
      </c>
    </row>
    <row r="468" spans="2:10" ht="14.1" customHeight="1" x14ac:dyDescent="0.25">
      <c r="B468" s="42" t="s">
        <v>797</v>
      </c>
      <c r="C468" s="42" t="s">
        <v>798</v>
      </c>
      <c r="D468" s="43">
        <v>88816</v>
      </c>
      <c r="E468" s="41"/>
      <c r="F468" s="41"/>
      <c r="G468" s="41"/>
      <c r="H468" s="42" t="s">
        <v>797</v>
      </c>
      <c r="I468" s="42" t="s">
        <v>798</v>
      </c>
      <c r="J468" s="43">
        <v>88816</v>
      </c>
    </row>
    <row r="469" spans="2:10" ht="14.1" customHeight="1" x14ac:dyDescent="0.25">
      <c r="B469" s="42" t="s">
        <v>799</v>
      </c>
      <c r="C469" s="42" t="s">
        <v>800</v>
      </c>
      <c r="D469" s="43">
        <v>140316.79999999999</v>
      </c>
      <c r="E469" s="41"/>
      <c r="F469" s="41"/>
      <c r="G469" s="41"/>
      <c r="H469" s="42" t="s">
        <v>799</v>
      </c>
      <c r="I469" s="42" t="s">
        <v>800</v>
      </c>
      <c r="J469" s="43">
        <v>140316.79999999999</v>
      </c>
    </row>
    <row r="470" spans="2:10" ht="14.1" customHeight="1" x14ac:dyDescent="0.25">
      <c r="B470" s="42" t="s">
        <v>801</v>
      </c>
      <c r="C470" s="42" t="s">
        <v>802</v>
      </c>
      <c r="D470" s="43">
        <v>129563.2</v>
      </c>
      <c r="E470" s="41"/>
      <c r="F470" s="41"/>
      <c r="G470" s="41"/>
      <c r="H470" s="42" t="s">
        <v>801</v>
      </c>
      <c r="I470" s="42" t="s">
        <v>802</v>
      </c>
      <c r="J470" s="43">
        <v>129563.2</v>
      </c>
    </row>
    <row r="471" spans="2:10" ht="14.1" customHeight="1" x14ac:dyDescent="0.25">
      <c r="B471" s="42" t="s">
        <v>803</v>
      </c>
      <c r="C471" s="42" t="s">
        <v>804</v>
      </c>
      <c r="D471" s="43">
        <v>140316.79999999999</v>
      </c>
      <c r="E471" s="41"/>
      <c r="F471" s="41"/>
      <c r="G471" s="41"/>
      <c r="H471" s="42" t="s">
        <v>803</v>
      </c>
      <c r="I471" s="42" t="s">
        <v>804</v>
      </c>
      <c r="J471" s="43">
        <v>140316.79999999999</v>
      </c>
    </row>
    <row r="472" spans="2:10" ht="14.1" customHeight="1" x14ac:dyDescent="0.25">
      <c r="B472" s="42" t="s">
        <v>805</v>
      </c>
      <c r="C472" s="42" t="s">
        <v>806</v>
      </c>
      <c r="D472" s="43">
        <v>164756.79999999999</v>
      </c>
      <c r="E472" s="41"/>
      <c r="F472" s="41"/>
      <c r="G472" s="41"/>
      <c r="H472" s="42" t="s">
        <v>805</v>
      </c>
      <c r="I472" s="42" t="s">
        <v>806</v>
      </c>
      <c r="J472" s="43">
        <v>164756.79999999999</v>
      </c>
    </row>
    <row r="473" spans="2:10" ht="14.1" customHeight="1" x14ac:dyDescent="0.25">
      <c r="B473" s="42" t="s">
        <v>807</v>
      </c>
      <c r="C473" s="42" t="s">
        <v>808</v>
      </c>
      <c r="D473" s="43">
        <v>140316.79999999999</v>
      </c>
      <c r="E473" s="41"/>
      <c r="F473" s="41"/>
      <c r="G473" s="41"/>
      <c r="H473" s="42" t="s">
        <v>807</v>
      </c>
      <c r="I473" s="42" t="s">
        <v>808</v>
      </c>
      <c r="J473" s="43">
        <v>140316.79999999999</v>
      </c>
    </row>
    <row r="474" spans="2:10" ht="14.1" customHeight="1" x14ac:dyDescent="0.25">
      <c r="B474" s="42" t="s">
        <v>809</v>
      </c>
      <c r="C474" s="42" t="s">
        <v>810</v>
      </c>
      <c r="D474" s="43">
        <v>126006.39999999999</v>
      </c>
      <c r="E474" s="41"/>
      <c r="F474" s="41"/>
      <c r="G474" s="41"/>
      <c r="H474" s="42" t="s">
        <v>809</v>
      </c>
      <c r="I474" s="42" t="s">
        <v>810</v>
      </c>
      <c r="J474" s="43">
        <v>126006.39999999999</v>
      </c>
    </row>
    <row r="475" spans="2:10" ht="14.1" customHeight="1" x14ac:dyDescent="0.25">
      <c r="B475" s="42" t="s">
        <v>811</v>
      </c>
      <c r="C475" s="42" t="s">
        <v>812</v>
      </c>
      <c r="D475" s="43">
        <v>110302.39999999999</v>
      </c>
      <c r="E475" s="41"/>
      <c r="F475" s="41"/>
      <c r="G475" s="41"/>
      <c r="H475" s="42" t="s">
        <v>811</v>
      </c>
      <c r="I475" s="42" t="s">
        <v>812</v>
      </c>
      <c r="J475" s="43">
        <v>110302.39999999999</v>
      </c>
    </row>
    <row r="476" spans="2:10" ht="14.1" customHeight="1" x14ac:dyDescent="0.25">
      <c r="B476" s="42" t="s">
        <v>813</v>
      </c>
      <c r="C476" s="42" t="s">
        <v>814</v>
      </c>
      <c r="D476" s="43">
        <v>164756.79999999999</v>
      </c>
      <c r="E476" s="41"/>
      <c r="F476" s="41"/>
      <c r="G476" s="41"/>
      <c r="H476" s="42" t="s">
        <v>813</v>
      </c>
      <c r="I476" s="42" t="s">
        <v>814</v>
      </c>
      <c r="J476" s="43">
        <v>164756.79999999999</v>
      </c>
    </row>
    <row r="477" spans="2:10" ht="14.1" customHeight="1" x14ac:dyDescent="0.25">
      <c r="B477" s="42" t="s">
        <v>815</v>
      </c>
      <c r="C477" s="42" t="s">
        <v>816</v>
      </c>
      <c r="D477" s="43">
        <v>104520</v>
      </c>
      <c r="E477" s="41"/>
      <c r="F477" s="41"/>
      <c r="G477" s="41"/>
      <c r="H477" s="42" t="s">
        <v>815</v>
      </c>
      <c r="I477" s="42" t="s">
        <v>816</v>
      </c>
      <c r="J477" s="43">
        <v>104520</v>
      </c>
    </row>
    <row r="478" spans="2:10" ht="14.1" customHeight="1" x14ac:dyDescent="0.25">
      <c r="B478" s="42" t="s">
        <v>817</v>
      </c>
      <c r="C478" s="42" t="s">
        <v>818</v>
      </c>
      <c r="D478" s="43">
        <v>140316.79999999999</v>
      </c>
      <c r="E478" s="41"/>
      <c r="F478" s="41"/>
      <c r="G478" s="41"/>
      <c r="H478" s="42" t="s">
        <v>817</v>
      </c>
      <c r="I478" s="42" t="s">
        <v>818</v>
      </c>
      <c r="J478" s="43">
        <v>140316.79999999999</v>
      </c>
    </row>
    <row r="479" spans="2:10" ht="14.1" customHeight="1" x14ac:dyDescent="0.25">
      <c r="B479" s="42" t="s">
        <v>819</v>
      </c>
      <c r="C479" s="42" t="s">
        <v>820</v>
      </c>
      <c r="D479" s="43">
        <v>104520</v>
      </c>
      <c r="E479" s="41"/>
      <c r="F479" s="41"/>
      <c r="G479" s="41"/>
      <c r="H479" s="42" t="s">
        <v>819</v>
      </c>
      <c r="I479" s="42" t="s">
        <v>820</v>
      </c>
      <c r="J479" s="43">
        <v>104520</v>
      </c>
    </row>
    <row r="480" spans="2:10" ht="14.1" customHeight="1" x14ac:dyDescent="0.25">
      <c r="B480" s="42" t="s">
        <v>821</v>
      </c>
      <c r="C480" s="42" t="s">
        <v>822</v>
      </c>
      <c r="D480" s="43">
        <v>119537.60000000001</v>
      </c>
      <c r="E480" s="41"/>
      <c r="F480" s="41"/>
      <c r="G480" s="41"/>
      <c r="H480" s="42" t="s">
        <v>821</v>
      </c>
      <c r="I480" s="42" t="s">
        <v>822</v>
      </c>
      <c r="J480" s="43">
        <v>119537.60000000001</v>
      </c>
    </row>
    <row r="481" spans="2:10" ht="14.1" customHeight="1" x14ac:dyDescent="0.25">
      <c r="B481" s="42" t="s">
        <v>823</v>
      </c>
      <c r="C481" s="42" t="s">
        <v>824</v>
      </c>
      <c r="D481" s="43">
        <v>79497.600000000006</v>
      </c>
      <c r="E481" s="41"/>
      <c r="F481" s="41"/>
      <c r="G481" s="41"/>
      <c r="H481" s="42" t="s">
        <v>823</v>
      </c>
      <c r="I481" s="42" t="s">
        <v>824</v>
      </c>
      <c r="J481" s="43">
        <v>79497.600000000006</v>
      </c>
    </row>
    <row r="482" spans="2:10" ht="14.1" customHeight="1" x14ac:dyDescent="0.25">
      <c r="B482" s="42" t="s">
        <v>825</v>
      </c>
      <c r="C482" s="42" t="s">
        <v>826</v>
      </c>
      <c r="D482" s="43">
        <v>88816</v>
      </c>
      <c r="E482" s="41"/>
      <c r="F482" s="41"/>
      <c r="G482" s="41"/>
      <c r="H482" s="42" t="s">
        <v>825</v>
      </c>
      <c r="I482" s="42" t="s">
        <v>826</v>
      </c>
      <c r="J482" s="43">
        <v>88816</v>
      </c>
    </row>
    <row r="483" spans="2:10" ht="14.1" customHeight="1" x14ac:dyDescent="0.25">
      <c r="B483" s="42" t="s">
        <v>827</v>
      </c>
      <c r="C483" s="42" t="s">
        <v>828</v>
      </c>
      <c r="D483" s="43">
        <v>81660.800000000003</v>
      </c>
      <c r="E483" s="41"/>
      <c r="F483" s="41"/>
      <c r="G483" s="41"/>
      <c r="H483" s="42" t="s">
        <v>827</v>
      </c>
      <c r="I483" s="42" t="s">
        <v>828</v>
      </c>
      <c r="J483" s="43">
        <v>81660.800000000003</v>
      </c>
    </row>
    <row r="484" spans="2:10" ht="14.1" customHeight="1" x14ac:dyDescent="0.25">
      <c r="B484" s="42" t="s">
        <v>829</v>
      </c>
      <c r="C484" s="42" t="s">
        <v>830</v>
      </c>
      <c r="D484" s="43">
        <v>129563.2</v>
      </c>
      <c r="E484" s="41"/>
      <c r="F484" s="41"/>
      <c r="G484" s="41"/>
      <c r="H484" s="42" t="s">
        <v>829</v>
      </c>
      <c r="I484" s="42" t="s">
        <v>830</v>
      </c>
      <c r="J484" s="43">
        <v>129563.2</v>
      </c>
    </row>
    <row r="485" spans="2:10" ht="14.1" customHeight="1" x14ac:dyDescent="0.25">
      <c r="B485" s="42" t="s">
        <v>831</v>
      </c>
      <c r="C485" s="42" t="s">
        <v>832</v>
      </c>
      <c r="D485" s="43">
        <v>122720</v>
      </c>
      <c r="E485" s="41"/>
      <c r="F485" s="41"/>
      <c r="G485" s="41"/>
      <c r="H485" s="42" t="s">
        <v>831</v>
      </c>
      <c r="I485" s="42" t="s">
        <v>832</v>
      </c>
      <c r="J485" s="43">
        <v>126006.39999999999</v>
      </c>
    </row>
    <row r="486" spans="2:10" ht="14.1" customHeight="1" x14ac:dyDescent="0.25">
      <c r="B486" s="42" t="s">
        <v>833</v>
      </c>
      <c r="C486" s="42" t="s">
        <v>834</v>
      </c>
      <c r="D486" s="43">
        <v>75212.800000000003</v>
      </c>
      <c r="E486" s="41"/>
      <c r="F486" s="41"/>
      <c r="G486" s="41"/>
      <c r="H486" s="42" t="s">
        <v>833</v>
      </c>
      <c r="I486" s="42" t="s">
        <v>834</v>
      </c>
      <c r="J486" s="43">
        <v>75212.800000000003</v>
      </c>
    </row>
    <row r="487" spans="2:10" ht="14.1" customHeight="1" x14ac:dyDescent="0.25">
      <c r="B487" s="42" t="s">
        <v>835</v>
      </c>
      <c r="C487" s="42" t="s">
        <v>836</v>
      </c>
      <c r="D487" s="43">
        <v>81660.800000000003</v>
      </c>
      <c r="E487" s="41"/>
      <c r="F487" s="41"/>
      <c r="G487" s="41"/>
      <c r="H487" s="42" t="s">
        <v>835</v>
      </c>
      <c r="I487" s="42" t="s">
        <v>836</v>
      </c>
      <c r="J487" s="43">
        <v>81660.800000000003</v>
      </c>
    </row>
    <row r="488" spans="2:10" ht="14.1" customHeight="1" x14ac:dyDescent="0.25">
      <c r="B488" s="42" t="s">
        <v>837</v>
      </c>
      <c r="C488" s="42" t="s">
        <v>838</v>
      </c>
      <c r="D488" s="43">
        <v>164756.79999999999</v>
      </c>
      <c r="E488" s="41"/>
      <c r="F488" s="41"/>
      <c r="G488" s="41"/>
      <c r="H488" s="42" t="s">
        <v>837</v>
      </c>
      <c r="I488" s="42" t="s">
        <v>838</v>
      </c>
      <c r="J488" s="43">
        <v>164756.79999999999</v>
      </c>
    </row>
    <row r="489" spans="2:10" ht="14.1" customHeight="1" x14ac:dyDescent="0.25">
      <c r="B489" s="42" t="s">
        <v>839</v>
      </c>
      <c r="C489" s="42" t="s">
        <v>840</v>
      </c>
      <c r="D489" s="43">
        <v>81660.800000000003</v>
      </c>
      <c r="E489" s="41"/>
      <c r="F489" s="41"/>
      <c r="G489" s="41"/>
      <c r="H489" s="42" t="s">
        <v>839</v>
      </c>
      <c r="I489" s="42" t="s">
        <v>840</v>
      </c>
      <c r="J489" s="43">
        <v>81660.800000000003</v>
      </c>
    </row>
    <row r="490" spans="2:10" ht="14.1" customHeight="1" x14ac:dyDescent="0.25">
      <c r="B490" s="42" t="s">
        <v>841</v>
      </c>
      <c r="C490" s="42" t="s">
        <v>842</v>
      </c>
      <c r="D490" s="43">
        <v>129563.2</v>
      </c>
      <c r="E490" s="41"/>
      <c r="F490" s="41"/>
      <c r="G490" s="41"/>
      <c r="H490" s="42" t="s">
        <v>841</v>
      </c>
      <c r="I490" s="42" t="s">
        <v>842</v>
      </c>
      <c r="J490" s="43">
        <v>129563.2</v>
      </c>
    </row>
    <row r="491" spans="2:10" ht="14.1" customHeight="1" x14ac:dyDescent="0.25">
      <c r="B491" s="42" t="s">
        <v>843</v>
      </c>
      <c r="C491" s="42" t="s">
        <v>844</v>
      </c>
      <c r="D491" s="43">
        <v>169166.4</v>
      </c>
      <c r="E491" s="41"/>
      <c r="F491" s="41"/>
      <c r="G491" s="41"/>
      <c r="H491" s="42" t="s">
        <v>843</v>
      </c>
      <c r="I491" s="42" t="s">
        <v>844</v>
      </c>
      <c r="J491" s="43">
        <v>169166.4</v>
      </c>
    </row>
    <row r="492" spans="2:10" ht="14.1" customHeight="1" x14ac:dyDescent="0.25">
      <c r="B492" s="42" t="s">
        <v>845</v>
      </c>
      <c r="C492" s="42" t="s">
        <v>846</v>
      </c>
      <c r="D492" s="43">
        <v>160451.20000000001</v>
      </c>
      <c r="E492" s="41"/>
      <c r="F492" s="41"/>
      <c r="G492" s="41"/>
      <c r="H492" s="42" t="s">
        <v>845</v>
      </c>
      <c r="I492" s="42" t="s">
        <v>846</v>
      </c>
      <c r="J492" s="43">
        <v>160451.20000000001</v>
      </c>
    </row>
    <row r="493" spans="2:10" ht="14.1" customHeight="1" x14ac:dyDescent="0.25">
      <c r="B493" s="42" t="s">
        <v>847</v>
      </c>
      <c r="C493" s="42" t="s">
        <v>848</v>
      </c>
      <c r="D493" s="43">
        <v>91228.800000000003</v>
      </c>
      <c r="E493" s="41"/>
      <c r="F493" s="41"/>
      <c r="G493" s="41"/>
      <c r="H493" s="42" t="s">
        <v>847</v>
      </c>
      <c r="I493" s="42" t="s">
        <v>848</v>
      </c>
      <c r="J493" s="43">
        <v>91228.800000000003</v>
      </c>
    </row>
    <row r="494" spans="2:10" ht="14.1" customHeight="1" x14ac:dyDescent="0.25">
      <c r="B494" s="42" t="s">
        <v>849</v>
      </c>
      <c r="C494" s="42" t="s">
        <v>850</v>
      </c>
      <c r="D494" s="43">
        <v>104520</v>
      </c>
      <c r="E494" s="41"/>
      <c r="F494" s="41"/>
      <c r="G494" s="41"/>
      <c r="H494" s="42" t="s">
        <v>849</v>
      </c>
      <c r="I494" s="42" t="s">
        <v>850</v>
      </c>
      <c r="J494" s="43">
        <v>104520</v>
      </c>
    </row>
    <row r="495" spans="2:10" ht="14.1" customHeight="1" x14ac:dyDescent="0.25">
      <c r="B495" s="42" t="s">
        <v>851</v>
      </c>
      <c r="C495" s="42" t="s">
        <v>852</v>
      </c>
      <c r="D495" s="43">
        <v>136572.79999999999</v>
      </c>
      <c r="E495" s="41"/>
      <c r="F495" s="41"/>
      <c r="G495" s="41"/>
      <c r="H495" s="42" t="s">
        <v>851</v>
      </c>
      <c r="I495" s="42" t="s">
        <v>852</v>
      </c>
      <c r="J495" s="43">
        <v>136572.79999999999</v>
      </c>
    </row>
    <row r="496" spans="2:10" ht="14.1" customHeight="1" x14ac:dyDescent="0.25">
      <c r="B496" s="42" t="s">
        <v>853</v>
      </c>
      <c r="C496" s="42" t="s">
        <v>854</v>
      </c>
      <c r="D496" s="43">
        <v>101753.60000000001</v>
      </c>
      <c r="E496" s="41"/>
      <c r="F496" s="41"/>
      <c r="G496" s="41"/>
      <c r="H496" s="42" t="s">
        <v>853</v>
      </c>
      <c r="I496" s="42" t="s">
        <v>854</v>
      </c>
      <c r="J496" s="43">
        <v>101753.60000000001</v>
      </c>
    </row>
    <row r="497" spans="2:10" ht="14.1" customHeight="1" x14ac:dyDescent="0.25">
      <c r="B497" s="42" t="s">
        <v>855</v>
      </c>
      <c r="C497" s="42" t="s">
        <v>856</v>
      </c>
      <c r="D497" s="43">
        <v>169166.4</v>
      </c>
      <c r="E497" s="41"/>
      <c r="F497" s="41"/>
      <c r="G497" s="41"/>
      <c r="H497" s="42" t="s">
        <v>855</v>
      </c>
      <c r="I497" s="42" t="s">
        <v>856</v>
      </c>
      <c r="J497" s="43">
        <v>169166.4</v>
      </c>
    </row>
    <row r="498" spans="2:10" ht="14.1" customHeight="1" x14ac:dyDescent="0.25">
      <c r="B498" s="42" t="s">
        <v>857</v>
      </c>
      <c r="C498" s="42" t="s">
        <v>858</v>
      </c>
      <c r="D498" s="43">
        <v>107411.2</v>
      </c>
      <c r="E498" s="41"/>
      <c r="F498" s="41"/>
      <c r="G498" s="41"/>
      <c r="H498" s="42" t="s">
        <v>857</v>
      </c>
      <c r="I498" s="42" t="s">
        <v>858</v>
      </c>
      <c r="J498" s="43">
        <v>107411.2</v>
      </c>
    </row>
    <row r="499" spans="2:10" ht="14.1" customHeight="1" x14ac:dyDescent="0.25">
      <c r="B499" s="42" t="s">
        <v>859</v>
      </c>
      <c r="C499" s="42" t="s">
        <v>860</v>
      </c>
      <c r="D499" s="43">
        <v>110302.39999999999</v>
      </c>
      <c r="E499" s="41"/>
      <c r="F499" s="41"/>
      <c r="G499" s="41"/>
      <c r="H499" s="42" t="s">
        <v>859</v>
      </c>
      <c r="I499" s="42" t="s">
        <v>860</v>
      </c>
      <c r="J499" s="43">
        <v>110302.39999999999</v>
      </c>
    </row>
    <row r="500" spans="2:10" ht="14.1" customHeight="1" x14ac:dyDescent="0.25">
      <c r="B500" s="42" t="s">
        <v>861</v>
      </c>
      <c r="C500" s="42" t="s">
        <v>862</v>
      </c>
      <c r="D500" s="43">
        <v>129563.2</v>
      </c>
      <c r="E500" s="41"/>
      <c r="F500" s="41"/>
      <c r="G500" s="41"/>
      <c r="H500" s="42" t="s">
        <v>861</v>
      </c>
      <c r="I500" s="42" t="s">
        <v>862</v>
      </c>
      <c r="J500" s="43">
        <v>129563.2</v>
      </c>
    </row>
    <row r="501" spans="2:10" ht="14.1" customHeight="1" x14ac:dyDescent="0.25">
      <c r="B501" s="42" t="s">
        <v>863</v>
      </c>
      <c r="C501" s="42" t="s">
        <v>864</v>
      </c>
      <c r="D501" s="43">
        <v>144123.20000000001</v>
      </c>
      <c r="E501" s="41"/>
      <c r="F501" s="41"/>
      <c r="G501" s="41"/>
      <c r="H501" s="42" t="s">
        <v>863</v>
      </c>
      <c r="I501" s="42" t="s">
        <v>864</v>
      </c>
      <c r="J501" s="43">
        <v>144123.20000000001</v>
      </c>
    </row>
    <row r="502" spans="2:10" ht="14.1" customHeight="1" x14ac:dyDescent="0.25">
      <c r="B502" s="42" t="s">
        <v>865</v>
      </c>
      <c r="C502" s="42" t="s">
        <v>866</v>
      </c>
      <c r="D502" s="43">
        <v>210225.6</v>
      </c>
      <c r="E502" s="41"/>
      <c r="F502" s="41"/>
      <c r="G502" s="41"/>
      <c r="H502" s="42" t="s">
        <v>865</v>
      </c>
      <c r="I502" s="42" t="s">
        <v>866</v>
      </c>
      <c r="J502" s="43">
        <v>210225.6</v>
      </c>
    </row>
    <row r="503" spans="2:10" ht="14.1" customHeight="1" x14ac:dyDescent="0.25">
      <c r="B503" s="42" t="s">
        <v>867</v>
      </c>
      <c r="C503" s="42" t="s">
        <v>868</v>
      </c>
      <c r="D503" s="43">
        <v>160451.20000000001</v>
      </c>
      <c r="E503" s="41"/>
      <c r="F503" s="41"/>
      <c r="G503" s="41"/>
      <c r="H503" s="42" t="s">
        <v>867</v>
      </c>
      <c r="I503" s="42" t="s">
        <v>868</v>
      </c>
      <c r="J503" s="43">
        <v>160451.20000000001</v>
      </c>
    </row>
    <row r="504" spans="2:10" ht="14.1" customHeight="1" x14ac:dyDescent="0.25">
      <c r="B504" s="42" t="s">
        <v>869</v>
      </c>
      <c r="C504" s="42" t="s">
        <v>870</v>
      </c>
      <c r="D504" s="43">
        <v>110302.39999999999</v>
      </c>
      <c r="E504" s="41"/>
      <c r="F504" s="41"/>
      <c r="G504" s="41"/>
      <c r="H504" s="42" t="s">
        <v>869</v>
      </c>
      <c r="I504" s="42" t="s">
        <v>870</v>
      </c>
      <c r="J504" s="43">
        <v>110302.39999999999</v>
      </c>
    </row>
    <row r="505" spans="2:10" ht="14.1" customHeight="1" x14ac:dyDescent="0.25">
      <c r="B505" s="42" t="s">
        <v>871</v>
      </c>
      <c r="C505" s="42" t="s">
        <v>872</v>
      </c>
      <c r="D505" s="43">
        <v>84011.199999999997</v>
      </c>
      <c r="E505" s="41"/>
      <c r="F505" s="41"/>
      <c r="G505" s="41"/>
      <c r="H505" s="42" t="s">
        <v>871</v>
      </c>
      <c r="I505" s="42" t="s">
        <v>872</v>
      </c>
      <c r="J505" s="43">
        <v>84011.199999999997</v>
      </c>
    </row>
    <row r="506" spans="2:10" ht="14.1" customHeight="1" x14ac:dyDescent="0.25">
      <c r="B506" s="42" t="s">
        <v>873</v>
      </c>
      <c r="C506" s="42" t="s">
        <v>874</v>
      </c>
      <c r="D506" s="43">
        <v>144123.20000000001</v>
      </c>
      <c r="E506" s="41"/>
      <c r="F506" s="41"/>
      <c r="G506" s="41"/>
      <c r="H506" s="42" t="s">
        <v>873</v>
      </c>
      <c r="I506" s="42" t="s">
        <v>874</v>
      </c>
      <c r="J506" s="43">
        <v>144123.20000000001</v>
      </c>
    </row>
    <row r="507" spans="2:10" ht="14.1" customHeight="1" x14ac:dyDescent="0.25">
      <c r="B507" s="42" t="s">
        <v>875</v>
      </c>
      <c r="C507" s="42" t="s">
        <v>876</v>
      </c>
      <c r="D507" s="43">
        <v>86278.399999999994</v>
      </c>
      <c r="E507" s="41"/>
      <c r="F507" s="41"/>
      <c r="G507" s="41"/>
      <c r="H507" s="42" t="s">
        <v>875</v>
      </c>
      <c r="I507" s="42" t="s">
        <v>876</v>
      </c>
      <c r="J507" s="43">
        <v>86278.399999999994</v>
      </c>
    </row>
    <row r="508" spans="2:10" ht="14.1" customHeight="1" x14ac:dyDescent="0.25">
      <c r="B508" s="42" t="s">
        <v>877</v>
      </c>
      <c r="C508" s="42" t="s">
        <v>878</v>
      </c>
      <c r="D508" s="43">
        <v>140316.79999999999</v>
      </c>
      <c r="E508" s="41"/>
      <c r="F508" s="41"/>
      <c r="G508" s="41"/>
      <c r="H508" s="42" t="s">
        <v>877</v>
      </c>
      <c r="I508" s="42" t="s">
        <v>878</v>
      </c>
      <c r="J508" s="43">
        <v>140316.79999999999</v>
      </c>
    </row>
    <row r="509" spans="2:10" ht="14.1" customHeight="1" x14ac:dyDescent="0.25">
      <c r="B509" s="42" t="s">
        <v>879</v>
      </c>
      <c r="C509" s="42" t="s">
        <v>880</v>
      </c>
      <c r="D509" s="43">
        <v>81660.800000000003</v>
      </c>
      <c r="E509" s="41"/>
      <c r="F509" s="41"/>
      <c r="G509" s="41"/>
      <c r="H509" s="42" t="s">
        <v>879</v>
      </c>
      <c r="I509" s="42" t="s">
        <v>880</v>
      </c>
      <c r="J509" s="43">
        <v>81660.800000000003</v>
      </c>
    </row>
    <row r="510" spans="2:10" ht="14.1" customHeight="1" x14ac:dyDescent="0.25">
      <c r="B510" s="42" t="s">
        <v>881</v>
      </c>
      <c r="C510" s="42" t="s">
        <v>882</v>
      </c>
      <c r="D510" s="43">
        <v>140316.79999999999</v>
      </c>
      <c r="E510" s="41"/>
      <c r="F510" s="41"/>
      <c r="G510" s="41"/>
      <c r="H510" s="42" t="s">
        <v>881</v>
      </c>
      <c r="I510" s="42" t="s">
        <v>882</v>
      </c>
      <c r="J510" s="43">
        <v>140316.79999999999</v>
      </c>
    </row>
    <row r="511" spans="2:10" ht="14.1" customHeight="1" x14ac:dyDescent="0.25">
      <c r="B511" s="42" t="s">
        <v>883</v>
      </c>
      <c r="C511" s="42" t="s">
        <v>884</v>
      </c>
      <c r="D511" s="43">
        <v>81660.800000000003</v>
      </c>
      <c r="E511" s="41"/>
      <c r="F511" s="41"/>
      <c r="G511" s="41"/>
      <c r="H511" s="42" t="s">
        <v>883</v>
      </c>
      <c r="I511" s="42" t="s">
        <v>884</v>
      </c>
      <c r="J511" s="43">
        <v>81660.800000000003</v>
      </c>
    </row>
    <row r="512" spans="2:10" ht="14.1" customHeight="1" x14ac:dyDescent="0.25">
      <c r="B512" s="42" t="s">
        <v>885</v>
      </c>
      <c r="C512" s="42" t="s">
        <v>886</v>
      </c>
      <c r="D512" s="43">
        <v>81660.800000000003</v>
      </c>
      <c r="E512" s="41"/>
      <c r="F512" s="41"/>
      <c r="G512" s="41"/>
      <c r="H512" s="42" t="s">
        <v>885</v>
      </c>
      <c r="I512" s="42" t="s">
        <v>886</v>
      </c>
      <c r="J512" s="43">
        <v>81660.800000000003</v>
      </c>
    </row>
    <row r="513" spans="2:10" ht="14.1" customHeight="1" x14ac:dyDescent="0.25">
      <c r="B513" s="42" t="s">
        <v>887</v>
      </c>
      <c r="C513" s="42" t="s">
        <v>888</v>
      </c>
      <c r="D513" s="43">
        <v>101753.60000000001</v>
      </c>
      <c r="E513" s="41"/>
      <c r="F513" s="41"/>
      <c r="G513" s="41"/>
      <c r="H513" s="42" t="s">
        <v>887</v>
      </c>
      <c r="I513" s="42" t="s">
        <v>888</v>
      </c>
      <c r="J513" s="43">
        <v>101753.60000000001</v>
      </c>
    </row>
    <row r="514" spans="2:10" ht="14.1" customHeight="1" x14ac:dyDescent="0.25">
      <c r="B514" s="42" t="s">
        <v>889</v>
      </c>
      <c r="C514" s="42" t="s">
        <v>890</v>
      </c>
      <c r="D514" s="43">
        <v>104520</v>
      </c>
      <c r="E514" s="41"/>
      <c r="F514" s="41"/>
      <c r="G514" s="41"/>
      <c r="H514" s="42" t="s">
        <v>889</v>
      </c>
      <c r="I514" s="42" t="s">
        <v>890</v>
      </c>
      <c r="J514" s="43">
        <v>104520</v>
      </c>
    </row>
    <row r="515" spans="2:10" ht="14.1" customHeight="1" x14ac:dyDescent="0.25">
      <c r="B515" s="42" t="s">
        <v>891</v>
      </c>
      <c r="C515" s="42" t="s">
        <v>892</v>
      </c>
      <c r="D515" s="43">
        <v>104520</v>
      </c>
      <c r="E515" s="41"/>
      <c r="F515" s="41"/>
      <c r="G515" s="41"/>
      <c r="H515" s="42" t="s">
        <v>891</v>
      </c>
      <c r="I515" s="42" t="s">
        <v>892</v>
      </c>
      <c r="J515" s="43">
        <v>104520</v>
      </c>
    </row>
    <row r="516" spans="2:10" ht="14.1" customHeight="1" x14ac:dyDescent="0.25">
      <c r="B516" s="42" t="s">
        <v>893</v>
      </c>
      <c r="C516" s="42" t="s">
        <v>894</v>
      </c>
      <c r="D516" s="43">
        <v>160451.20000000001</v>
      </c>
      <c r="E516" s="41"/>
      <c r="F516" s="41"/>
      <c r="G516" s="41"/>
      <c r="H516" s="42" t="s">
        <v>893</v>
      </c>
      <c r="I516" s="42" t="s">
        <v>894</v>
      </c>
      <c r="J516" s="43">
        <v>160451.20000000001</v>
      </c>
    </row>
    <row r="517" spans="2:10" ht="14.1" customHeight="1" x14ac:dyDescent="0.25">
      <c r="B517" s="42" t="s">
        <v>895</v>
      </c>
      <c r="C517" s="42" t="s">
        <v>896</v>
      </c>
      <c r="D517" s="43">
        <v>119537.60000000001</v>
      </c>
      <c r="E517" s="41"/>
      <c r="F517" s="41"/>
      <c r="G517" s="41"/>
      <c r="H517" s="42" t="s">
        <v>895</v>
      </c>
      <c r="I517" s="42" t="s">
        <v>896</v>
      </c>
      <c r="J517" s="43">
        <v>119537.60000000001</v>
      </c>
    </row>
    <row r="518" spans="2:10" ht="14.1" customHeight="1" x14ac:dyDescent="0.25">
      <c r="B518" s="42" t="s">
        <v>897</v>
      </c>
      <c r="C518" s="42" t="s">
        <v>898</v>
      </c>
      <c r="D518" s="43">
        <v>144123.20000000001</v>
      </c>
      <c r="E518" s="41"/>
      <c r="F518" s="41"/>
      <c r="G518" s="41"/>
      <c r="H518" s="42" t="s">
        <v>897</v>
      </c>
      <c r="I518" s="42" t="s">
        <v>898</v>
      </c>
      <c r="J518" s="43">
        <v>144123.20000000001</v>
      </c>
    </row>
    <row r="519" spans="2:10" ht="14.1" customHeight="1" x14ac:dyDescent="0.25">
      <c r="B519" s="42" t="s">
        <v>899</v>
      </c>
      <c r="C519" s="42" t="s">
        <v>900</v>
      </c>
      <c r="D519" s="43">
        <v>140316.79999999999</v>
      </c>
      <c r="E519" s="41"/>
      <c r="F519" s="41"/>
      <c r="G519" s="41"/>
      <c r="H519" s="42" t="s">
        <v>899</v>
      </c>
      <c r="I519" s="42" t="s">
        <v>900</v>
      </c>
      <c r="J519" s="43">
        <v>140316.79999999999</v>
      </c>
    </row>
    <row r="520" spans="2:10" ht="14.1" customHeight="1" x14ac:dyDescent="0.25">
      <c r="B520" s="42" t="s">
        <v>901</v>
      </c>
      <c r="C520" s="42" t="s">
        <v>902</v>
      </c>
      <c r="D520" s="43">
        <v>91228.800000000003</v>
      </c>
      <c r="E520" s="41"/>
      <c r="F520" s="41"/>
      <c r="G520" s="41"/>
      <c r="H520" s="42" t="s">
        <v>901</v>
      </c>
      <c r="I520" s="42" t="s">
        <v>902</v>
      </c>
      <c r="J520" s="43">
        <v>91228.800000000003</v>
      </c>
    </row>
    <row r="521" spans="2:10" ht="14.1" customHeight="1" x14ac:dyDescent="0.25">
      <c r="B521" s="42" t="s">
        <v>903</v>
      </c>
      <c r="C521" s="42" t="s">
        <v>904</v>
      </c>
      <c r="D521" s="43">
        <v>169166.4</v>
      </c>
      <c r="E521" s="41"/>
      <c r="F521" s="41"/>
      <c r="G521" s="41"/>
      <c r="H521" s="42" t="s">
        <v>903</v>
      </c>
      <c r="I521" s="42" t="s">
        <v>904</v>
      </c>
      <c r="J521" s="43">
        <v>169166.4</v>
      </c>
    </row>
    <row r="522" spans="2:10" ht="14.1" customHeight="1" x14ac:dyDescent="0.25">
      <c r="B522" s="42" t="s">
        <v>905</v>
      </c>
      <c r="C522" s="42" t="s">
        <v>906</v>
      </c>
      <c r="D522" s="43">
        <v>140316.79999999999</v>
      </c>
      <c r="E522" s="41"/>
      <c r="F522" s="41"/>
      <c r="G522" s="41"/>
      <c r="H522" s="42" t="s">
        <v>905</v>
      </c>
      <c r="I522" s="42" t="s">
        <v>906</v>
      </c>
      <c r="J522" s="43">
        <v>140316.79999999999</v>
      </c>
    </row>
    <row r="523" spans="2:10" ht="14.1" customHeight="1" x14ac:dyDescent="0.25">
      <c r="B523" s="42" t="s">
        <v>907</v>
      </c>
      <c r="C523" s="42" t="s">
        <v>908</v>
      </c>
      <c r="D523" s="43">
        <v>81660.800000000003</v>
      </c>
      <c r="E523" s="41"/>
      <c r="F523" s="41"/>
      <c r="G523" s="41"/>
      <c r="H523" s="42" t="s">
        <v>907</v>
      </c>
      <c r="I523" s="42" t="s">
        <v>908</v>
      </c>
      <c r="J523" s="43">
        <v>81660.800000000003</v>
      </c>
    </row>
    <row r="524" spans="2:10" ht="14.1" customHeight="1" x14ac:dyDescent="0.25">
      <c r="B524" s="42" t="s">
        <v>909</v>
      </c>
      <c r="C524" s="42" t="s">
        <v>910</v>
      </c>
      <c r="D524" s="43">
        <v>88816</v>
      </c>
      <c r="E524" s="41"/>
      <c r="F524" s="41"/>
      <c r="G524" s="41"/>
      <c r="H524" s="42" t="s">
        <v>909</v>
      </c>
      <c r="I524" s="42" t="s">
        <v>910</v>
      </c>
      <c r="J524" s="43">
        <v>88816</v>
      </c>
    </row>
    <row r="525" spans="2:10" ht="14.1" customHeight="1" x14ac:dyDescent="0.25">
      <c r="B525" s="42" t="s">
        <v>911</v>
      </c>
      <c r="C525" s="42" t="s">
        <v>912</v>
      </c>
      <c r="D525" s="43">
        <v>101753.60000000001</v>
      </c>
      <c r="E525" s="41"/>
      <c r="F525" s="41"/>
      <c r="G525" s="41"/>
      <c r="H525" s="42" t="s">
        <v>911</v>
      </c>
      <c r="I525" s="42" t="s">
        <v>912</v>
      </c>
      <c r="J525" s="43">
        <v>101753.60000000001</v>
      </c>
    </row>
    <row r="526" spans="2:10" ht="14.1" customHeight="1" x14ac:dyDescent="0.25">
      <c r="B526" s="42" t="s">
        <v>913</v>
      </c>
      <c r="C526" s="42" t="s">
        <v>914</v>
      </c>
      <c r="D526" s="43">
        <v>140316.79999999999</v>
      </c>
      <c r="E526" s="41"/>
      <c r="F526" s="41"/>
      <c r="G526" s="41"/>
      <c r="H526" s="42" t="s">
        <v>913</v>
      </c>
      <c r="I526" s="42" t="s">
        <v>914</v>
      </c>
      <c r="J526" s="43">
        <v>140316.79999999999</v>
      </c>
    </row>
    <row r="527" spans="2:10" ht="14.1" customHeight="1" x14ac:dyDescent="0.25">
      <c r="B527" s="42" t="s">
        <v>915</v>
      </c>
      <c r="C527" s="42" t="s">
        <v>916</v>
      </c>
      <c r="D527" s="43">
        <v>126006.39999999999</v>
      </c>
      <c r="E527" s="41"/>
      <c r="F527" s="41"/>
      <c r="G527" s="41"/>
      <c r="H527" s="42" t="s">
        <v>915</v>
      </c>
      <c r="I527" s="42" t="s">
        <v>916</v>
      </c>
      <c r="J527" s="43">
        <v>126006.39999999999</v>
      </c>
    </row>
    <row r="528" spans="2:10" ht="14.1" customHeight="1" x14ac:dyDescent="0.25">
      <c r="B528" s="42" t="s">
        <v>917</v>
      </c>
      <c r="C528" s="42" t="s">
        <v>918</v>
      </c>
      <c r="D528" s="43">
        <v>126006.39999999999</v>
      </c>
      <c r="E528" s="41"/>
      <c r="F528" s="41"/>
      <c r="G528" s="41"/>
      <c r="H528" s="42" t="s">
        <v>917</v>
      </c>
      <c r="I528" s="42" t="s">
        <v>918</v>
      </c>
      <c r="J528" s="43">
        <v>126006.39999999999</v>
      </c>
    </row>
    <row r="529" spans="2:10" ht="14.1" customHeight="1" x14ac:dyDescent="0.25">
      <c r="B529" s="42" t="s">
        <v>919</v>
      </c>
      <c r="C529" s="42" t="s">
        <v>920</v>
      </c>
      <c r="D529" s="43">
        <v>173888</v>
      </c>
      <c r="E529" s="41"/>
      <c r="F529" s="41"/>
      <c r="G529" s="41"/>
      <c r="H529" s="42" t="s">
        <v>919</v>
      </c>
      <c r="I529" s="42" t="s">
        <v>920</v>
      </c>
      <c r="J529" s="43">
        <v>173888</v>
      </c>
    </row>
    <row r="530" spans="2:10" ht="14.1" customHeight="1" x14ac:dyDescent="0.25">
      <c r="B530" s="42" t="s">
        <v>921</v>
      </c>
      <c r="C530" s="42" t="s">
        <v>922</v>
      </c>
      <c r="D530" s="43">
        <v>104520</v>
      </c>
      <c r="E530" s="41"/>
      <c r="F530" s="41"/>
      <c r="G530" s="41"/>
      <c r="H530" s="42" t="s">
        <v>921</v>
      </c>
      <c r="I530" s="42" t="s">
        <v>922</v>
      </c>
      <c r="J530" s="43">
        <v>104520</v>
      </c>
    </row>
    <row r="531" spans="2:10" ht="14.1" customHeight="1" x14ac:dyDescent="0.25">
      <c r="B531" s="42" t="s">
        <v>923</v>
      </c>
      <c r="C531" s="42" t="s">
        <v>924</v>
      </c>
      <c r="D531" s="43">
        <v>140316.79999999999</v>
      </c>
      <c r="E531" s="41"/>
      <c r="F531" s="41"/>
      <c r="G531" s="41"/>
      <c r="H531" s="42" t="s">
        <v>923</v>
      </c>
      <c r="I531" s="42" t="s">
        <v>924</v>
      </c>
      <c r="J531" s="43">
        <v>140316.79999999999</v>
      </c>
    </row>
    <row r="532" spans="2:10" ht="14.1" customHeight="1" x14ac:dyDescent="0.25">
      <c r="B532" s="42" t="s">
        <v>925</v>
      </c>
      <c r="C532" s="42" t="s">
        <v>926</v>
      </c>
      <c r="D532" s="43">
        <v>86278.399999999994</v>
      </c>
      <c r="E532" s="41"/>
      <c r="F532" s="41"/>
      <c r="G532" s="41"/>
      <c r="H532" s="42" t="s">
        <v>925</v>
      </c>
      <c r="I532" s="42" t="s">
        <v>926</v>
      </c>
      <c r="J532" s="43">
        <v>86278.399999999994</v>
      </c>
    </row>
    <row r="533" spans="2:10" ht="14.1" customHeight="1" x14ac:dyDescent="0.25">
      <c r="B533" s="42" t="s">
        <v>927</v>
      </c>
      <c r="C533" s="42" t="s">
        <v>928</v>
      </c>
      <c r="D533" s="43">
        <v>140316.79999999999</v>
      </c>
      <c r="E533" s="41"/>
      <c r="F533" s="41"/>
      <c r="G533" s="41"/>
      <c r="H533" s="42" t="s">
        <v>927</v>
      </c>
      <c r="I533" s="42" t="s">
        <v>928</v>
      </c>
      <c r="J533" s="43">
        <v>140316.79999999999</v>
      </c>
    </row>
    <row r="534" spans="2:10" ht="14.1" customHeight="1" x14ac:dyDescent="0.25">
      <c r="B534" s="42" t="s">
        <v>929</v>
      </c>
      <c r="C534" s="42" t="s">
        <v>930</v>
      </c>
      <c r="D534" s="43">
        <v>104520</v>
      </c>
      <c r="E534" s="41"/>
      <c r="F534" s="41"/>
      <c r="G534" s="41"/>
      <c r="H534" s="42" t="s">
        <v>929</v>
      </c>
      <c r="I534" s="42" t="s">
        <v>930</v>
      </c>
      <c r="J534" s="43">
        <v>104520</v>
      </c>
    </row>
    <row r="535" spans="2:10" ht="14.1" customHeight="1" x14ac:dyDescent="0.25">
      <c r="B535" s="42" t="s">
        <v>931</v>
      </c>
      <c r="C535" s="42" t="s">
        <v>932</v>
      </c>
      <c r="D535" s="43">
        <v>88816</v>
      </c>
      <c r="E535" s="41"/>
      <c r="F535" s="41"/>
      <c r="G535" s="41"/>
      <c r="H535" s="42" t="s">
        <v>931</v>
      </c>
      <c r="I535" s="42" t="s">
        <v>932</v>
      </c>
      <c r="J535" s="43">
        <v>88816</v>
      </c>
    </row>
    <row r="536" spans="2:10" ht="14.1" customHeight="1" x14ac:dyDescent="0.25">
      <c r="B536" s="42" t="s">
        <v>933</v>
      </c>
      <c r="C536" s="42" t="s">
        <v>934</v>
      </c>
      <c r="D536" s="43">
        <v>129563.2</v>
      </c>
      <c r="E536" s="41"/>
      <c r="F536" s="41"/>
      <c r="G536" s="41"/>
      <c r="H536" s="42" t="s">
        <v>933</v>
      </c>
      <c r="I536" s="42" t="s">
        <v>934</v>
      </c>
      <c r="J536" s="43">
        <v>129563.2</v>
      </c>
    </row>
    <row r="537" spans="2:10" ht="14.1" customHeight="1" x14ac:dyDescent="0.25">
      <c r="B537" s="42" t="s">
        <v>935</v>
      </c>
      <c r="C537" s="42" t="s">
        <v>936</v>
      </c>
      <c r="D537" s="43">
        <v>107411.2</v>
      </c>
      <c r="E537" s="41"/>
      <c r="F537" s="41"/>
      <c r="G537" s="41"/>
      <c r="H537" s="42" t="s">
        <v>935</v>
      </c>
      <c r="I537" s="42" t="s">
        <v>936</v>
      </c>
      <c r="J537" s="43">
        <v>107411.2</v>
      </c>
    </row>
    <row r="538" spans="2:10" ht="14.1" customHeight="1" x14ac:dyDescent="0.25">
      <c r="B538" s="42" t="s">
        <v>937</v>
      </c>
      <c r="C538" s="42" t="s">
        <v>938</v>
      </c>
      <c r="D538" s="43">
        <v>136572.79999999999</v>
      </c>
      <c r="E538" s="41"/>
      <c r="F538" s="41"/>
      <c r="G538" s="41"/>
      <c r="H538" s="42" t="s">
        <v>937</v>
      </c>
      <c r="I538" s="42" t="s">
        <v>938</v>
      </c>
      <c r="J538" s="43">
        <v>136572.79999999999</v>
      </c>
    </row>
    <row r="539" spans="2:10" ht="14.1" customHeight="1" x14ac:dyDescent="0.25">
      <c r="B539" s="42" t="s">
        <v>939</v>
      </c>
      <c r="C539" s="42" t="s">
        <v>940</v>
      </c>
      <c r="D539" s="43">
        <v>104520</v>
      </c>
      <c r="E539" s="41"/>
      <c r="F539" s="41"/>
      <c r="G539" s="41"/>
      <c r="H539" s="42" t="s">
        <v>939</v>
      </c>
      <c r="I539" s="42" t="s">
        <v>940</v>
      </c>
      <c r="J539" s="43">
        <v>104520</v>
      </c>
    </row>
    <row r="540" spans="2:10" ht="14.1" customHeight="1" x14ac:dyDescent="0.25">
      <c r="B540" s="42" t="s">
        <v>941</v>
      </c>
      <c r="C540" s="42" t="s">
        <v>942</v>
      </c>
      <c r="D540" s="43">
        <v>140316.79999999999</v>
      </c>
      <c r="E540" s="41"/>
      <c r="F540" s="41"/>
      <c r="G540" s="41"/>
      <c r="H540" s="42" t="s">
        <v>941</v>
      </c>
      <c r="I540" s="42" t="s">
        <v>942</v>
      </c>
      <c r="J540" s="43">
        <v>140316.79999999999</v>
      </c>
    </row>
    <row r="541" spans="2:10" ht="14.1" customHeight="1" x14ac:dyDescent="0.25">
      <c r="B541" s="42" t="s">
        <v>943</v>
      </c>
      <c r="C541" s="42" t="s">
        <v>944</v>
      </c>
      <c r="D541" s="43">
        <v>136572.79999999999</v>
      </c>
      <c r="E541" s="41"/>
      <c r="F541" s="41"/>
      <c r="G541" s="41"/>
      <c r="H541" s="42" t="s">
        <v>943</v>
      </c>
      <c r="I541" s="42" t="s">
        <v>944</v>
      </c>
      <c r="J541" s="43">
        <v>136572.79999999999</v>
      </c>
    </row>
    <row r="542" spans="2:10" ht="14.1" customHeight="1" x14ac:dyDescent="0.25">
      <c r="B542" s="42" t="s">
        <v>945</v>
      </c>
      <c r="C542" s="42" t="s">
        <v>946</v>
      </c>
      <c r="D542" s="43">
        <v>140316.79999999999</v>
      </c>
      <c r="E542" s="41"/>
      <c r="F542" s="41"/>
      <c r="G542" s="41"/>
      <c r="H542" s="42" t="s">
        <v>945</v>
      </c>
      <c r="I542" s="42" t="s">
        <v>946</v>
      </c>
      <c r="J542" s="43">
        <v>140316.79999999999</v>
      </c>
    </row>
    <row r="543" spans="2:10" ht="14.1" customHeight="1" x14ac:dyDescent="0.25">
      <c r="B543" s="42" t="s">
        <v>947</v>
      </c>
      <c r="C543" s="42" t="s">
        <v>948</v>
      </c>
      <c r="D543" s="43">
        <v>81660.800000000003</v>
      </c>
      <c r="E543" s="41"/>
      <c r="F543" s="41"/>
      <c r="G543" s="41"/>
      <c r="H543" s="42" t="s">
        <v>947</v>
      </c>
      <c r="I543" s="42" t="s">
        <v>948</v>
      </c>
      <c r="J543" s="43">
        <v>86278.399999999994</v>
      </c>
    </row>
    <row r="544" spans="2:10" ht="14.1" customHeight="1" x14ac:dyDescent="0.25">
      <c r="B544" s="42" t="s">
        <v>949</v>
      </c>
      <c r="C544" s="42" t="s">
        <v>950</v>
      </c>
      <c r="D544" s="43">
        <v>193876.8</v>
      </c>
      <c r="E544" s="41"/>
      <c r="F544" s="41"/>
      <c r="G544" s="41"/>
      <c r="H544" s="42" t="s">
        <v>949</v>
      </c>
      <c r="I544" s="42" t="s">
        <v>950</v>
      </c>
      <c r="J544" s="43">
        <v>193876.8</v>
      </c>
    </row>
    <row r="545" spans="2:10" ht="14.1" customHeight="1" x14ac:dyDescent="0.25">
      <c r="B545" s="42" t="s">
        <v>951</v>
      </c>
      <c r="C545" s="42" t="s">
        <v>952</v>
      </c>
      <c r="D545" s="43">
        <v>164756.79999999999</v>
      </c>
      <c r="E545" s="41"/>
      <c r="F545" s="41"/>
      <c r="G545" s="41"/>
      <c r="H545" s="42" t="s">
        <v>951</v>
      </c>
      <c r="I545" s="42" t="s">
        <v>952</v>
      </c>
      <c r="J545" s="43">
        <v>164756.79999999999</v>
      </c>
    </row>
    <row r="546" spans="2:10" ht="14.1" customHeight="1" x14ac:dyDescent="0.25">
      <c r="B546" s="42" t="s">
        <v>953</v>
      </c>
      <c r="C546" s="42" t="s">
        <v>954</v>
      </c>
      <c r="D546" s="43">
        <v>88816</v>
      </c>
      <c r="E546" s="41"/>
      <c r="F546" s="41"/>
      <c r="G546" s="41"/>
      <c r="H546" s="42" t="s">
        <v>953</v>
      </c>
      <c r="I546" s="42" t="s">
        <v>954</v>
      </c>
      <c r="J546" s="43">
        <v>88816</v>
      </c>
    </row>
    <row r="547" spans="2:10" ht="14.1" customHeight="1" x14ac:dyDescent="0.25">
      <c r="B547" s="42" t="s">
        <v>955</v>
      </c>
      <c r="C547" s="42" t="s">
        <v>956</v>
      </c>
      <c r="D547" s="43">
        <v>96408</v>
      </c>
      <c r="E547" s="41"/>
      <c r="F547" s="41"/>
      <c r="G547" s="41"/>
      <c r="H547" s="42" t="s">
        <v>955</v>
      </c>
      <c r="I547" s="42" t="s">
        <v>956</v>
      </c>
      <c r="J547" s="43">
        <v>96408</v>
      </c>
    </row>
    <row r="548" spans="2:10" ht="14.1" customHeight="1" x14ac:dyDescent="0.25">
      <c r="B548" s="42" t="s">
        <v>957</v>
      </c>
      <c r="C548" s="42" t="s">
        <v>958</v>
      </c>
      <c r="D548" s="43">
        <v>88816</v>
      </c>
      <c r="E548" s="41"/>
      <c r="F548" s="41"/>
      <c r="G548" s="41"/>
      <c r="H548" s="42" t="s">
        <v>957</v>
      </c>
      <c r="I548" s="42" t="s">
        <v>958</v>
      </c>
      <c r="J548" s="43">
        <v>88816</v>
      </c>
    </row>
    <row r="549" spans="2:10" ht="14.1" customHeight="1" x14ac:dyDescent="0.25">
      <c r="B549" s="42" t="s">
        <v>959</v>
      </c>
      <c r="C549" s="42" t="s">
        <v>960</v>
      </c>
      <c r="D549" s="43">
        <v>169166.4</v>
      </c>
      <c r="E549" s="41"/>
      <c r="F549" s="41"/>
      <c r="G549" s="41"/>
      <c r="H549" s="42" t="s">
        <v>959</v>
      </c>
      <c r="I549" s="42" t="s">
        <v>960</v>
      </c>
      <c r="J549" s="43">
        <v>169166.4</v>
      </c>
    </row>
    <row r="550" spans="2:10" ht="14.1" customHeight="1" x14ac:dyDescent="0.25">
      <c r="B550" s="42" t="s">
        <v>961</v>
      </c>
      <c r="C550" s="42" t="s">
        <v>962</v>
      </c>
      <c r="D550" s="43">
        <v>88816</v>
      </c>
      <c r="E550" s="41"/>
      <c r="F550" s="41"/>
      <c r="G550" s="41"/>
      <c r="H550" s="42" t="s">
        <v>961</v>
      </c>
      <c r="I550" s="42" t="s">
        <v>962</v>
      </c>
      <c r="J550" s="43">
        <v>88816</v>
      </c>
    </row>
    <row r="551" spans="2:10" ht="14.1" customHeight="1" x14ac:dyDescent="0.25">
      <c r="B551" s="42" t="s">
        <v>963</v>
      </c>
      <c r="C551" s="42" t="s">
        <v>964</v>
      </c>
      <c r="D551" s="43">
        <v>71219.199999999997</v>
      </c>
      <c r="E551" s="41"/>
      <c r="F551" s="41"/>
      <c r="G551" s="41"/>
      <c r="H551" s="42" t="s">
        <v>963</v>
      </c>
      <c r="I551" s="42" t="s">
        <v>964</v>
      </c>
      <c r="J551" s="43">
        <v>71219.199999999997</v>
      </c>
    </row>
    <row r="552" spans="2:10" ht="14.1" customHeight="1" x14ac:dyDescent="0.25">
      <c r="B552" s="42" t="s">
        <v>965</v>
      </c>
      <c r="C552" s="42" t="s">
        <v>966</v>
      </c>
      <c r="D552" s="43">
        <v>96408</v>
      </c>
      <c r="E552" s="41"/>
      <c r="F552" s="41"/>
      <c r="G552" s="41"/>
      <c r="H552" s="42" t="s">
        <v>965</v>
      </c>
      <c r="I552" s="42" t="s">
        <v>966</v>
      </c>
      <c r="J552" s="43">
        <v>96408</v>
      </c>
    </row>
    <row r="553" spans="2:10" ht="14.1" customHeight="1" x14ac:dyDescent="0.25">
      <c r="B553" s="42" t="s">
        <v>967</v>
      </c>
      <c r="C553" s="42" t="s">
        <v>968</v>
      </c>
      <c r="D553" s="43">
        <v>88816</v>
      </c>
      <c r="E553" s="41"/>
      <c r="F553" s="41"/>
      <c r="G553" s="41"/>
      <c r="H553" s="42" t="s">
        <v>967</v>
      </c>
      <c r="I553" s="42" t="s">
        <v>968</v>
      </c>
      <c r="J553" s="43">
        <v>88816</v>
      </c>
    </row>
    <row r="554" spans="2:10" ht="14.1" customHeight="1" x14ac:dyDescent="0.25">
      <c r="B554" s="42" t="s">
        <v>969</v>
      </c>
      <c r="C554" s="42" t="s">
        <v>970</v>
      </c>
      <c r="D554" s="43">
        <v>169166.4</v>
      </c>
      <c r="E554" s="41"/>
      <c r="F554" s="41"/>
      <c r="G554" s="41"/>
      <c r="H554" s="42" t="s">
        <v>969</v>
      </c>
      <c r="I554" s="42" t="s">
        <v>970</v>
      </c>
      <c r="J554" s="43">
        <v>169166.4</v>
      </c>
    </row>
    <row r="555" spans="2:10" ht="14.1" customHeight="1" x14ac:dyDescent="0.25">
      <c r="B555" s="42" t="s">
        <v>971</v>
      </c>
      <c r="C555" s="42" t="s">
        <v>972</v>
      </c>
      <c r="D555" s="43">
        <v>119537.60000000001</v>
      </c>
      <c r="E555" s="41"/>
      <c r="F555" s="41"/>
      <c r="G555" s="41"/>
      <c r="H555" s="42" t="s">
        <v>971</v>
      </c>
      <c r="I555" s="42" t="s">
        <v>972</v>
      </c>
      <c r="J555" s="43">
        <v>119537.60000000001</v>
      </c>
    </row>
    <row r="556" spans="2:10" ht="14.1" customHeight="1" x14ac:dyDescent="0.25">
      <c r="B556" s="42" t="s">
        <v>973</v>
      </c>
      <c r="C556" s="42" t="s">
        <v>974</v>
      </c>
      <c r="D556" s="43">
        <v>129563.2</v>
      </c>
      <c r="E556" s="41"/>
      <c r="F556" s="41"/>
      <c r="G556" s="41"/>
      <c r="H556" s="42" t="s">
        <v>973</v>
      </c>
      <c r="I556" s="42" t="s">
        <v>974</v>
      </c>
      <c r="J556" s="43">
        <v>129563.2</v>
      </c>
    </row>
    <row r="557" spans="2:10" ht="14.1" customHeight="1" x14ac:dyDescent="0.25">
      <c r="B557" s="42" t="s">
        <v>975</v>
      </c>
      <c r="C557" s="42" t="s">
        <v>976</v>
      </c>
      <c r="D557" s="43">
        <v>81660.800000000003</v>
      </c>
      <c r="E557" s="41"/>
      <c r="F557" s="41"/>
      <c r="G557" s="41"/>
      <c r="H557" s="42" t="s">
        <v>975</v>
      </c>
      <c r="I557" s="42" t="s">
        <v>976</v>
      </c>
      <c r="J557" s="43">
        <v>81660.800000000003</v>
      </c>
    </row>
    <row r="558" spans="2:10" ht="14.1" customHeight="1" x14ac:dyDescent="0.25">
      <c r="B558" s="42" t="s">
        <v>977</v>
      </c>
      <c r="C558" s="42" t="s">
        <v>978</v>
      </c>
      <c r="D558" s="43">
        <v>140316.79999999999</v>
      </c>
      <c r="E558" s="41"/>
      <c r="F558" s="41"/>
      <c r="G558" s="41"/>
      <c r="H558" s="42" t="s">
        <v>977</v>
      </c>
      <c r="I558" s="42" t="s">
        <v>978</v>
      </c>
      <c r="J558" s="43">
        <v>140316.79999999999</v>
      </c>
    </row>
    <row r="559" spans="2:10" ht="14.1" customHeight="1" x14ac:dyDescent="0.25">
      <c r="B559" s="42" t="s">
        <v>979</v>
      </c>
      <c r="C559" s="42" t="s">
        <v>980</v>
      </c>
      <c r="D559" s="43">
        <v>129563.2</v>
      </c>
      <c r="E559" s="41"/>
      <c r="F559" s="41"/>
      <c r="G559" s="41"/>
      <c r="H559" s="42" t="s">
        <v>979</v>
      </c>
      <c r="I559" s="42" t="s">
        <v>980</v>
      </c>
      <c r="J559" s="43">
        <v>129563.2</v>
      </c>
    </row>
    <row r="560" spans="2:10" ht="14.1" customHeight="1" x14ac:dyDescent="0.25">
      <c r="B560" s="42" t="s">
        <v>981</v>
      </c>
      <c r="C560" s="42" t="s">
        <v>982</v>
      </c>
      <c r="D560" s="43">
        <v>107411.2</v>
      </c>
      <c r="E560" s="41"/>
      <c r="F560" s="41"/>
      <c r="G560" s="41"/>
      <c r="H560" s="42" t="s">
        <v>981</v>
      </c>
      <c r="I560" s="42" t="s">
        <v>982</v>
      </c>
      <c r="J560" s="43">
        <v>107411.2</v>
      </c>
    </row>
    <row r="561" spans="2:10" ht="14.1" customHeight="1" x14ac:dyDescent="0.25">
      <c r="B561" s="42" t="s">
        <v>983</v>
      </c>
      <c r="C561" s="42" t="s">
        <v>984</v>
      </c>
      <c r="D561" s="43">
        <v>119537.60000000001</v>
      </c>
      <c r="E561" s="41"/>
      <c r="F561" s="41"/>
      <c r="G561" s="41"/>
      <c r="H561" s="42" t="s">
        <v>983</v>
      </c>
      <c r="I561" s="42" t="s">
        <v>984</v>
      </c>
      <c r="J561" s="43">
        <v>119537.60000000001</v>
      </c>
    </row>
    <row r="562" spans="2:10" ht="14.1" customHeight="1" x14ac:dyDescent="0.25">
      <c r="B562" s="42" t="s">
        <v>985</v>
      </c>
      <c r="C562" s="42" t="s">
        <v>986</v>
      </c>
      <c r="D562" s="43">
        <v>122720</v>
      </c>
      <c r="E562" s="41"/>
      <c r="F562" s="41"/>
      <c r="G562" s="41"/>
      <c r="H562" s="42" t="s">
        <v>985</v>
      </c>
      <c r="I562" s="42" t="s">
        <v>986</v>
      </c>
      <c r="J562" s="43">
        <v>129563.2</v>
      </c>
    </row>
    <row r="563" spans="2:10" ht="14.1" customHeight="1" x14ac:dyDescent="0.25">
      <c r="B563" s="42" t="s">
        <v>987</v>
      </c>
      <c r="C563" s="42" t="s">
        <v>988</v>
      </c>
      <c r="D563" s="43">
        <v>88816</v>
      </c>
      <c r="E563" s="41"/>
      <c r="F563" s="41"/>
      <c r="G563" s="41"/>
      <c r="H563" s="42" t="s">
        <v>987</v>
      </c>
      <c r="I563" s="42" t="s">
        <v>988</v>
      </c>
      <c r="J563" s="43">
        <v>88816</v>
      </c>
    </row>
    <row r="564" spans="2:10" ht="14.1" customHeight="1" x14ac:dyDescent="0.25">
      <c r="B564" s="42" t="s">
        <v>989</v>
      </c>
      <c r="C564" s="42" t="s">
        <v>990</v>
      </c>
      <c r="D564" s="43">
        <v>144123.20000000001</v>
      </c>
      <c r="E564" s="41"/>
      <c r="F564" s="41"/>
      <c r="G564" s="41"/>
      <c r="H564" s="42" t="s">
        <v>989</v>
      </c>
      <c r="I564" s="42" t="s">
        <v>990</v>
      </c>
      <c r="J564" s="43">
        <v>144123.20000000001</v>
      </c>
    </row>
    <row r="565" spans="2:10" ht="14.1" customHeight="1" x14ac:dyDescent="0.25">
      <c r="B565" s="42" t="s">
        <v>991</v>
      </c>
      <c r="C565" s="42" t="s">
        <v>992</v>
      </c>
      <c r="D565" s="43">
        <v>88816</v>
      </c>
      <c r="E565" s="41"/>
      <c r="F565" s="41"/>
      <c r="G565" s="41"/>
      <c r="H565" s="42" t="s">
        <v>991</v>
      </c>
      <c r="I565" s="42" t="s">
        <v>992</v>
      </c>
      <c r="J565" s="43">
        <v>88816</v>
      </c>
    </row>
    <row r="566" spans="2:10" ht="14.1" customHeight="1" x14ac:dyDescent="0.25">
      <c r="B566" s="42" t="s">
        <v>993</v>
      </c>
      <c r="C566" s="42" t="s">
        <v>994</v>
      </c>
      <c r="D566" s="43">
        <v>169166.4</v>
      </c>
      <c r="E566" s="41"/>
      <c r="F566" s="41"/>
      <c r="G566" s="41"/>
      <c r="H566" s="42" t="s">
        <v>993</v>
      </c>
      <c r="I566" s="42" t="s">
        <v>994</v>
      </c>
      <c r="J566" s="43">
        <v>169166.4</v>
      </c>
    </row>
    <row r="567" spans="2:10" ht="14.1" customHeight="1" x14ac:dyDescent="0.25">
      <c r="B567" s="42" t="s">
        <v>995</v>
      </c>
      <c r="C567" s="42" t="s">
        <v>996</v>
      </c>
      <c r="D567" s="43">
        <v>88816</v>
      </c>
      <c r="E567" s="41"/>
      <c r="F567" s="41"/>
      <c r="G567" s="41"/>
      <c r="H567" s="42" t="s">
        <v>995</v>
      </c>
      <c r="I567" s="42" t="s">
        <v>996</v>
      </c>
      <c r="J567" s="43">
        <v>88816</v>
      </c>
    </row>
    <row r="568" spans="2:10" ht="14.1" customHeight="1" x14ac:dyDescent="0.25">
      <c r="B568" s="42" t="s">
        <v>997</v>
      </c>
      <c r="C568" s="42" t="s">
        <v>998</v>
      </c>
      <c r="D568" s="43">
        <v>193876.8</v>
      </c>
      <c r="E568" s="41"/>
      <c r="F568" s="41"/>
      <c r="G568" s="41"/>
      <c r="H568" s="42" t="s">
        <v>997</v>
      </c>
      <c r="I568" s="42" t="s">
        <v>998</v>
      </c>
      <c r="J568" s="43">
        <v>193876.8</v>
      </c>
    </row>
    <row r="569" spans="2:10" ht="14.1" customHeight="1" x14ac:dyDescent="0.25">
      <c r="B569" s="42" t="s">
        <v>999</v>
      </c>
      <c r="C569" s="42" t="s">
        <v>1000</v>
      </c>
      <c r="D569" s="43">
        <v>140316.79999999999</v>
      </c>
      <c r="E569" s="41"/>
      <c r="F569" s="41"/>
      <c r="G569" s="41"/>
      <c r="H569" s="42" t="s">
        <v>999</v>
      </c>
      <c r="I569" s="42" t="s">
        <v>1000</v>
      </c>
      <c r="J569" s="43">
        <v>140316.79999999999</v>
      </c>
    </row>
    <row r="570" spans="2:10" ht="14.1" customHeight="1" x14ac:dyDescent="0.25">
      <c r="B570" s="42" t="s">
        <v>1001</v>
      </c>
      <c r="C570" s="42" t="s">
        <v>1002</v>
      </c>
      <c r="D570" s="43">
        <v>140316.79999999999</v>
      </c>
      <c r="E570" s="41"/>
      <c r="F570" s="41"/>
      <c r="G570" s="41"/>
      <c r="H570" s="42" t="s">
        <v>1001</v>
      </c>
      <c r="I570" s="42" t="s">
        <v>1002</v>
      </c>
      <c r="J570" s="43">
        <v>140316.79999999999</v>
      </c>
    </row>
    <row r="571" spans="2:10" ht="14.1" customHeight="1" x14ac:dyDescent="0.25">
      <c r="B571" s="42" t="s">
        <v>1003</v>
      </c>
      <c r="C571" s="42" t="s">
        <v>1004</v>
      </c>
      <c r="D571" s="43">
        <v>140316.79999999999</v>
      </c>
      <c r="E571" s="41"/>
      <c r="F571" s="41"/>
      <c r="G571" s="41"/>
      <c r="H571" s="42" t="s">
        <v>1003</v>
      </c>
      <c r="I571" s="42" t="s">
        <v>1004</v>
      </c>
      <c r="J571" s="43">
        <v>140316.79999999999</v>
      </c>
    </row>
    <row r="572" spans="2:10" ht="14.1" customHeight="1" x14ac:dyDescent="0.25">
      <c r="B572" s="42" t="s">
        <v>1005</v>
      </c>
      <c r="C572" s="42" t="s">
        <v>1006</v>
      </c>
      <c r="D572" s="43">
        <v>119537.60000000001</v>
      </c>
      <c r="E572" s="41"/>
      <c r="F572" s="41"/>
      <c r="G572" s="41"/>
      <c r="H572" s="42" t="s">
        <v>1005</v>
      </c>
      <c r="I572" s="42" t="s">
        <v>1006</v>
      </c>
      <c r="J572" s="43">
        <v>119537.60000000001</v>
      </c>
    </row>
    <row r="573" spans="2:10" ht="14.1" customHeight="1" x14ac:dyDescent="0.25">
      <c r="B573" s="42" t="s">
        <v>1007</v>
      </c>
      <c r="C573" s="42" t="s">
        <v>1008</v>
      </c>
      <c r="D573" s="43">
        <v>101753.60000000001</v>
      </c>
      <c r="E573" s="41"/>
      <c r="F573" s="41"/>
      <c r="G573" s="41"/>
      <c r="H573" s="42" t="s">
        <v>1007</v>
      </c>
      <c r="I573" s="42" t="s">
        <v>1008</v>
      </c>
      <c r="J573" s="43">
        <v>101753.60000000001</v>
      </c>
    </row>
    <row r="574" spans="2:10" ht="14.1" customHeight="1" x14ac:dyDescent="0.25">
      <c r="B574" s="42" t="s">
        <v>1009</v>
      </c>
      <c r="C574" s="42" t="s">
        <v>1010</v>
      </c>
      <c r="D574" s="43">
        <v>136572.79999999999</v>
      </c>
      <c r="E574" s="41"/>
      <c r="F574" s="41"/>
      <c r="G574" s="41"/>
      <c r="H574" s="42" t="s">
        <v>1009</v>
      </c>
      <c r="I574" s="42" t="s">
        <v>1010</v>
      </c>
      <c r="J574" s="43">
        <v>140316.79999999999</v>
      </c>
    </row>
    <row r="575" spans="2:10" ht="14.1" customHeight="1" x14ac:dyDescent="0.25">
      <c r="B575" s="42" t="s">
        <v>1011</v>
      </c>
      <c r="C575" s="42" t="s">
        <v>1012</v>
      </c>
      <c r="D575" s="43">
        <v>169166.4</v>
      </c>
      <c r="E575" s="41"/>
      <c r="F575" s="41"/>
      <c r="G575" s="41"/>
      <c r="H575" s="42" t="s">
        <v>1011</v>
      </c>
      <c r="I575" s="42" t="s">
        <v>1012</v>
      </c>
      <c r="J575" s="43">
        <v>169166.4</v>
      </c>
    </row>
    <row r="576" spans="2:10" ht="14.1" customHeight="1" x14ac:dyDescent="0.25">
      <c r="B576" s="42" t="s">
        <v>1013</v>
      </c>
      <c r="C576" s="42" t="s">
        <v>1014</v>
      </c>
      <c r="D576" s="43">
        <v>140316.79999999999</v>
      </c>
      <c r="E576" s="41"/>
      <c r="F576" s="41"/>
      <c r="G576" s="41"/>
      <c r="H576" s="42" t="s">
        <v>1013</v>
      </c>
      <c r="I576" s="42" t="s">
        <v>1014</v>
      </c>
      <c r="J576" s="43">
        <v>140316.79999999999</v>
      </c>
    </row>
    <row r="577" spans="2:10" ht="14.1" customHeight="1" x14ac:dyDescent="0.25">
      <c r="B577" s="42" t="s">
        <v>1015</v>
      </c>
      <c r="C577" s="42" t="s">
        <v>1016</v>
      </c>
      <c r="D577" s="43">
        <v>88816</v>
      </c>
      <c r="E577" s="41"/>
      <c r="F577" s="41"/>
      <c r="G577" s="41"/>
      <c r="H577" s="42" t="s">
        <v>1015</v>
      </c>
      <c r="I577" s="42" t="s">
        <v>1016</v>
      </c>
      <c r="J577" s="43">
        <v>88816</v>
      </c>
    </row>
    <row r="578" spans="2:10" ht="14.1" customHeight="1" x14ac:dyDescent="0.25">
      <c r="B578" s="42" t="s">
        <v>1017</v>
      </c>
      <c r="C578" s="42" t="s">
        <v>1018</v>
      </c>
      <c r="D578" s="43">
        <v>101753.60000000001</v>
      </c>
      <c r="E578" s="41"/>
      <c r="F578" s="41"/>
      <c r="G578" s="41"/>
      <c r="H578" s="42" t="s">
        <v>1017</v>
      </c>
      <c r="I578" s="42" t="s">
        <v>1018</v>
      </c>
      <c r="J578" s="43">
        <v>101753.60000000001</v>
      </c>
    </row>
    <row r="579" spans="2:10" ht="14.1" customHeight="1" x14ac:dyDescent="0.25">
      <c r="B579" s="42" t="s">
        <v>1019</v>
      </c>
      <c r="C579" s="42" t="s">
        <v>1020</v>
      </c>
      <c r="D579" s="43">
        <v>140316.79999999999</v>
      </c>
      <c r="E579" s="41"/>
      <c r="F579" s="41"/>
      <c r="G579" s="41"/>
      <c r="H579" s="42" t="s">
        <v>1019</v>
      </c>
      <c r="I579" s="42" t="s">
        <v>1020</v>
      </c>
      <c r="J579" s="43">
        <v>140316.79999999999</v>
      </c>
    </row>
    <row r="580" spans="2:10" ht="14.1" customHeight="1" x14ac:dyDescent="0.25">
      <c r="B580" s="42" t="s">
        <v>1021</v>
      </c>
      <c r="C580" s="42" t="s">
        <v>1022</v>
      </c>
      <c r="D580" s="43">
        <v>86278.399999999994</v>
      </c>
      <c r="E580" s="41"/>
      <c r="F580" s="41"/>
      <c r="G580" s="41"/>
      <c r="H580" s="42" t="s">
        <v>1021</v>
      </c>
      <c r="I580" s="42" t="s">
        <v>1022</v>
      </c>
      <c r="J580" s="43">
        <v>86278.399999999994</v>
      </c>
    </row>
    <row r="581" spans="2:10" ht="14.1" customHeight="1" x14ac:dyDescent="0.25">
      <c r="B581" s="42" t="s">
        <v>1023</v>
      </c>
      <c r="C581" s="42" t="s">
        <v>1024</v>
      </c>
      <c r="D581" s="43">
        <v>129563.2</v>
      </c>
      <c r="E581" s="41"/>
      <c r="F581" s="41"/>
      <c r="G581" s="41"/>
      <c r="H581" s="42" t="s">
        <v>1023</v>
      </c>
      <c r="I581" s="42" t="s">
        <v>1024</v>
      </c>
      <c r="J581" s="43">
        <v>129563.2</v>
      </c>
    </row>
    <row r="582" spans="2:10" ht="14.1" customHeight="1" x14ac:dyDescent="0.25">
      <c r="B582" s="42" t="s">
        <v>1025</v>
      </c>
      <c r="C582" s="42" t="s">
        <v>1026</v>
      </c>
      <c r="D582" s="43">
        <v>93766.399999999994</v>
      </c>
      <c r="E582" s="41"/>
      <c r="F582" s="41"/>
      <c r="G582" s="41"/>
      <c r="H582" s="42" t="s">
        <v>1025</v>
      </c>
      <c r="I582" s="42" t="s">
        <v>1026</v>
      </c>
      <c r="J582" s="43">
        <v>93766.399999999994</v>
      </c>
    </row>
    <row r="583" spans="2:10" ht="14.1" customHeight="1" x14ac:dyDescent="0.25">
      <c r="B583" s="42" t="s">
        <v>1027</v>
      </c>
      <c r="C583" s="42" t="s">
        <v>1028</v>
      </c>
      <c r="D583" s="43">
        <v>160451.20000000001</v>
      </c>
      <c r="E583" s="41"/>
      <c r="F583" s="41"/>
      <c r="G583" s="41"/>
      <c r="H583" s="42" t="s">
        <v>1027</v>
      </c>
      <c r="I583" s="42" t="s">
        <v>1028</v>
      </c>
      <c r="J583" s="43">
        <v>160451.20000000001</v>
      </c>
    </row>
    <row r="584" spans="2:10" ht="14.1" customHeight="1" x14ac:dyDescent="0.25">
      <c r="B584" s="42" t="s">
        <v>1029</v>
      </c>
      <c r="C584" s="42" t="s">
        <v>1030</v>
      </c>
      <c r="D584" s="43">
        <v>93766.399999999994</v>
      </c>
      <c r="E584" s="41"/>
      <c r="F584" s="41"/>
      <c r="G584" s="41"/>
      <c r="H584" s="42" t="s">
        <v>1029</v>
      </c>
      <c r="I584" s="42" t="s">
        <v>1030</v>
      </c>
      <c r="J584" s="43">
        <v>93766.399999999994</v>
      </c>
    </row>
    <row r="585" spans="2:10" ht="14.1" customHeight="1" x14ac:dyDescent="0.25">
      <c r="B585" s="42" t="s">
        <v>1031</v>
      </c>
      <c r="C585" s="42" t="s">
        <v>1032</v>
      </c>
      <c r="D585" s="43">
        <v>93766.399999999994</v>
      </c>
      <c r="E585" s="41"/>
      <c r="F585" s="41"/>
      <c r="G585" s="41"/>
      <c r="H585" s="42" t="s">
        <v>1031</v>
      </c>
      <c r="I585" s="42" t="s">
        <v>1032</v>
      </c>
      <c r="J585" s="43">
        <v>93766.399999999994</v>
      </c>
    </row>
    <row r="586" spans="2:10" ht="14.1" customHeight="1" x14ac:dyDescent="0.25">
      <c r="B586" s="42" t="s">
        <v>1033</v>
      </c>
      <c r="C586" s="42" t="s">
        <v>1034</v>
      </c>
      <c r="D586" s="43">
        <v>91228.800000000003</v>
      </c>
      <c r="E586" s="41"/>
      <c r="F586" s="41"/>
      <c r="G586" s="41"/>
      <c r="H586" s="42" t="s">
        <v>1033</v>
      </c>
      <c r="I586" s="42" t="s">
        <v>1034</v>
      </c>
      <c r="J586" s="43">
        <v>91228.800000000003</v>
      </c>
    </row>
    <row r="587" spans="2:10" ht="14.1" customHeight="1" x14ac:dyDescent="0.25">
      <c r="B587" s="42" t="s">
        <v>1035</v>
      </c>
      <c r="C587" s="42" t="s">
        <v>1036</v>
      </c>
      <c r="D587" s="43">
        <v>169166.4</v>
      </c>
      <c r="E587" s="41"/>
      <c r="F587" s="41"/>
      <c r="G587" s="41"/>
      <c r="H587" s="42" t="s">
        <v>1035</v>
      </c>
      <c r="I587" s="42" t="s">
        <v>1036</v>
      </c>
      <c r="J587" s="43">
        <v>169166.4</v>
      </c>
    </row>
    <row r="588" spans="2:10" ht="14.1" customHeight="1" x14ac:dyDescent="0.25">
      <c r="B588" s="42" t="s">
        <v>1037</v>
      </c>
      <c r="C588" s="42" t="s">
        <v>1038</v>
      </c>
      <c r="D588" s="43">
        <v>101753.60000000001</v>
      </c>
      <c r="E588" s="41"/>
      <c r="F588" s="41"/>
      <c r="G588" s="41"/>
      <c r="H588" s="42" t="s">
        <v>1037</v>
      </c>
      <c r="I588" s="42" t="s">
        <v>1038</v>
      </c>
      <c r="J588" s="43">
        <v>101753.60000000001</v>
      </c>
    </row>
    <row r="589" spans="2:10" ht="14.1" customHeight="1" x14ac:dyDescent="0.25">
      <c r="B589" s="42" t="s">
        <v>1039</v>
      </c>
      <c r="C589" s="42" t="s">
        <v>1040</v>
      </c>
      <c r="D589" s="43">
        <v>101753.60000000001</v>
      </c>
      <c r="E589" s="41"/>
      <c r="F589" s="41"/>
      <c r="G589" s="41"/>
      <c r="H589" s="42" t="s">
        <v>1039</v>
      </c>
      <c r="I589" s="42" t="s">
        <v>1040</v>
      </c>
      <c r="J589" s="43">
        <v>101753.60000000001</v>
      </c>
    </row>
    <row r="590" spans="2:10" ht="14.1" customHeight="1" x14ac:dyDescent="0.25">
      <c r="B590" s="42" t="s">
        <v>1041</v>
      </c>
      <c r="C590" s="42" t="s">
        <v>1042</v>
      </c>
      <c r="D590" s="43">
        <v>169166.4</v>
      </c>
      <c r="E590" s="41"/>
      <c r="F590" s="41"/>
      <c r="G590" s="41"/>
      <c r="H590" s="42" t="s">
        <v>1041</v>
      </c>
      <c r="I590" s="42" t="s">
        <v>1042</v>
      </c>
      <c r="J590" s="43">
        <v>169166.4</v>
      </c>
    </row>
    <row r="591" spans="2:10" ht="14.1" customHeight="1" x14ac:dyDescent="0.25">
      <c r="B591" s="42" t="s">
        <v>1043</v>
      </c>
      <c r="C591" s="42" t="s">
        <v>1044</v>
      </c>
      <c r="D591" s="43">
        <v>65540.800000000003</v>
      </c>
      <c r="E591" s="41"/>
      <c r="F591" s="41"/>
      <c r="G591" s="41"/>
      <c r="H591" s="42" t="s">
        <v>1043</v>
      </c>
      <c r="I591" s="42" t="s">
        <v>1044</v>
      </c>
      <c r="J591" s="43">
        <v>65540.800000000003</v>
      </c>
    </row>
    <row r="592" spans="2:10" ht="14.1" customHeight="1" x14ac:dyDescent="0.25">
      <c r="B592" s="42" t="s">
        <v>1045</v>
      </c>
      <c r="C592" s="42" t="s">
        <v>1046</v>
      </c>
      <c r="D592" s="43">
        <v>93766.399999999994</v>
      </c>
      <c r="E592" s="41"/>
      <c r="F592" s="41"/>
      <c r="G592" s="41"/>
      <c r="H592" s="42" t="s">
        <v>1045</v>
      </c>
      <c r="I592" s="42" t="s">
        <v>1046</v>
      </c>
      <c r="J592" s="43">
        <v>93766.399999999994</v>
      </c>
    </row>
    <row r="593" spans="2:10" ht="14.1" customHeight="1" x14ac:dyDescent="0.25">
      <c r="B593" s="42" t="s">
        <v>1047</v>
      </c>
      <c r="C593" s="42" t="s">
        <v>1048</v>
      </c>
      <c r="D593" s="43">
        <v>93766.399999999994</v>
      </c>
      <c r="E593" s="41"/>
      <c r="F593" s="41"/>
      <c r="G593" s="41"/>
      <c r="H593" s="42" t="s">
        <v>1047</v>
      </c>
      <c r="I593" s="42" t="s">
        <v>1048</v>
      </c>
      <c r="J593" s="43">
        <v>93766.399999999994</v>
      </c>
    </row>
    <row r="594" spans="2:10" ht="14.1" customHeight="1" x14ac:dyDescent="0.25">
      <c r="B594" s="42" t="s">
        <v>1049</v>
      </c>
      <c r="C594" s="42" t="s">
        <v>1050</v>
      </c>
      <c r="D594" s="43">
        <v>73216</v>
      </c>
      <c r="E594" s="41"/>
      <c r="F594" s="41"/>
      <c r="G594" s="41"/>
      <c r="H594" s="42" t="s">
        <v>1049</v>
      </c>
      <c r="I594" s="42" t="s">
        <v>1050</v>
      </c>
      <c r="J594" s="43">
        <v>73216</v>
      </c>
    </row>
    <row r="595" spans="2:10" ht="14.1" customHeight="1" x14ac:dyDescent="0.25">
      <c r="B595" s="42" t="s">
        <v>1051</v>
      </c>
      <c r="C595" s="42" t="s">
        <v>1052</v>
      </c>
      <c r="D595" s="43">
        <v>73216</v>
      </c>
      <c r="E595" s="41"/>
      <c r="F595" s="41"/>
      <c r="G595" s="41"/>
      <c r="H595" s="42" t="s">
        <v>1051</v>
      </c>
      <c r="I595" s="42" t="s">
        <v>1052</v>
      </c>
      <c r="J595" s="43">
        <v>73216</v>
      </c>
    </row>
    <row r="596" spans="2:10" ht="14.1" customHeight="1" x14ac:dyDescent="0.25">
      <c r="B596" s="42" t="s">
        <v>1053</v>
      </c>
      <c r="C596" s="42" t="s">
        <v>1054</v>
      </c>
      <c r="D596" s="43">
        <v>129563.2</v>
      </c>
      <c r="E596" s="41"/>
      <c r="F596" s="41"/>
      <c r="G596" s="41"/>
      <c r="H596" s="42" t="s">
        <v>1053</v>
      </c>
      <c r="I596" s="42" t="s">
        <v>1054</v>
      </c>
      <c r="J596" s="43">
        <v>129563.2</v>
      </c>
    </row>
    <row r="597" spans="2:10" ht="14.1" customHeight="1" x14ac:dyDescent="0.25">
      <c r="B597" s="42" t="s">
        <v>1055</v>
      </c>
      <c r="C597" s="42" t="s">
        <v>1056</v>
      </c>
      <c r="D597" s="43">
        <v>110302.39999999999</v>
      </c>
      <c r="E597" s="41"/>
      <c r="F597" s="41"/>
      <c r="G597" s="41"/>
      <c r="H597" s="42" t="s">
        <v>1055</v>
      </c>
      <c r="I597" s="42" t="s">
        <v>1056</v>
      </c>
      <c r="J597" s="43">
        <v>110302.39999999999</v>
      </c>
    </row>
    <row r="598" spans="2:10" ht="14.1" customHeight="1" x14ac:dyDescent="0.25">
      <c r="B598" s="42" t="s">
        <v>1057</v>
      </c>
      <c r="C598" s="42" t="s">
        <v>1058</v>
      </c>
      <c r="D598" s="43">
        <v>173888</v>
      </c>
      <c r="E598" s="41"/>
      <c r="F598" s="41"/>
      <c r="G598" s="41"/>
      <c r="H598" s="42" t="s">
        <v>1057</v>
      </c>
      <c r="I598" s="42" t="s">
        <v>1058</v>
      </c>
      <c r="J598" s="43">
        <v>173888</v>
      </c>
    </row>
    <row r="599" spans="2:10" ht="14.1" customHeight="1" x14ac:dyDescent="0.25">
      <c r="B599" s="42" t="s">
        <v>1059</v>
      </c>
      <c r="C599" s="42" t="s">
        <v>1060</v>
      </c>
      <c r="D599" s="43">
        <v>96408</v>
      </c>
      <c r="E599" s="41"/>
      <c r="F599" s="41"/>
      <c r="G599" s="41"/>
      <c r="H599" s="42" t="s">
        <v>1059</v>
      </c>
      <c r="I599" s="42" t="s">
        <v>1060</v>
      </c>
      <c r="J599" s="43">
        <v>96408</v>
      </c>
    </row>
    <row r="600" spans="2:10" ht="14.1" customHeight="1" x14ac:dyDescent="0.25">
      <c r="B600" s="42" t="s">
        <v>1061</v>
      </c>
      <c r="C600" s="42" t="s">
        <v>1062</v>
      </c>
      <c r="D600" s="43">
        <v>84011.199999999997</v>
      </c>
      <c r="E600" s="41"/>
      <c r="F600" s="41"/>
      <c r="G600" s="41"/>
      <c r="H600" s="42" t="s">
        <v>1061</v>
      </c>
      <c r="I600" s="42" t="s">
        <v>1062</v>
      </c>
      <c r="J600" s="43">
        <v>84011.199999999997</v>
      </c>
    </row>
    <row r="601" spans="2:10" ht="14.1" customHeight="1" x14ac:dyDescent="0.25">
      <c r="B601" s="42" t="s">
        <v>1063</v>
      </c>
      <c r="C601" s="42" t="s">
        <v>1064</v>
      </c>
      <c r="D601" s="43">
        <v>88816</v>
      </c>
      <c r="E601" s="41"/>
      <c r="F601" s="41"/>
      <c r="G601" s="41"/>
      <c r="H601" s="42" t="s">
        <v>1063</v>
      </c>
      <c r="I601" s="42" t="s">
        <v>1064</v>
      </c>
      <c r="J601" s="43">
        <v>88816</v>
      </c>
    </row>
    <row r="602" spans="2:10" ht="14.1" customHeight="1" x14ac:dyDescent="0.25">
      <c r="B602" s="42" t="s">
        <v>1065</v>
      </c>
      <c r="C602" s="42" t="s">
        <v>1066</v>
      </c>
      <c r="D602" s="43">
        <v>91228.800000000003</v>
      </c>
      <c r="E602" s="41"/>
      <c r="F602" s="41"/>
      <c r="G602" s="41"/>
      <c r="H602" s="42" t="s">
        <v>1065</v>
      </c>
      <c r="I602" s="42" t="s">
        <v>1066</v>
      </c>
      <c r="J602" s="43">
        <v>91228.800000000003</v>
      </c>
    </row>
    <row r="603" spans="2:10" ht="14.1" customHeight="1" x14ac:dyDescent="0.25">
      <c r="B603" s="42" t="s">
        <v>1067</v>
      </c>
      <c r="C603" s="42" t="s">
        <v>1068</v>
      </c>
      <c r="D603" s="43">
        <v>96408</v>
      </c>
      <c r="E603" s="41"/>
      <c r="F603" s="41"/>
      <c r="G603" s="41"/>
      <c r="H603" s="42" t="s">
        <v>1067</v>
      </c>
      <c r="I603" s="42" t="s">
        <v>1068</v>
      </c>
      <c r="J603" s="43">
        <v>96408</v>
      </c>
    </row>
    <row r="604" spans="2:10" ht="14.1" customHeight="1" x14ac:dyDescent="0.25">
      <c r="B604" s="42" t="s">
        <v>1069</v>
      </c>
      <c r="C604" s="42" t="s">
        <v>1070</v>
      </c>
      <c r="D604" s="43">
        <v>136572.79999999999</v>
      </c>
      <c r="E604" s="41"/>
      <c r="F604" s="41"/>
      <c r="G604" s="41"/>
      <c r="H604" s="42" t="s">
        <v>1069</v>
      </c>
      <c r="I604" s="42" t="s">
        <v>1070</v>
      </c>
      <c r="J604" s="43">
        <v>136572.79999999999</v>
      </c>
    </row>
    <row r="605" spans="2:10" ht="14.1" customHeight="1" x14ac:dyDescent="0.25">
      <c r="B605" s="42" t="s">
        <v>1071</v>
      </c>
      <c r="C605" s="42" t="s">
        <v>1072</v>
      </c>
      <c r="D605" s="43">
        <v>129563.2</v>
      </c>
      <c r="E605" s="41"/>
      <c r="F605" s="41"/>
      <c r="G605" s="41"/>
      <c r="H605" s="42" t="s">
        <v>1071</v>
      </c>
      <c r="I605" s="42" t="s">
        <v>1072</v>
      </c>
      <c r="J605" s="43">
        <v>129563.2</v>
      </c>
    </row>
    <row r="606" spans="2:10" ht="14.1" customHeight="1" x14ac:dyDescent="0.25">
      <c r="B606" s="42" t="s">
        <v>1073</v>
      </c>
      <c r="C606" s="42" t="s">
        <v>1074</v>
      </c>
      <c r="D606" s="43">
        <v>122720</v>
      </c>
      <c r="E606" s="41"/>
      <c r="F606" s="41"/>
      <c r="G606" s="41"/>
      <c r="H606" s="42" t="s">
        <v>1073</v>
      </c>
      <c r="I606" s="42" t="s">
        <v>1074</v>
      </c>
      <c r="J606" s="43">
        <v>122720</v>
      </c>
    </row>
    <row r="607" spans="2:10" ht="14.1" customHeight="1" x14ac:dyDescent="0.25">
      <c r="B607" s="42" t="s">
        <v>1075</v>
      </c>
      <c r="C607" s="42" t="s">
        <v>1076</v>
      </c>
      <c r="D607" s="43">
        <v>119537.60000000001</v>
      </c>
      <c r="E607" s="41"/>
      <c r="F607" s="41"/>
      <c r="G607" s="41"/>
      <c r="H607" s="42" t="s">
        <v>1075</v>
      </c>
      <c r="I607" s="42" t="s">
        <v>1076</v>
      </c>
      <c r="J607" s="43">
        <v>119537.60000000001</v>
      </c>
    </row>
    <row r="608" spans="2:10" ht="14.1" customHeight="1" x14ac:dyDescent="0.25">
      <c r="B608" s="42" t="s">
        <v>1077</v>
      </c>
      <c r="C608" s="42" t="s">
        <v>1078</v>
      </c>
      <c r="D608" s="43">
        <v>140316.79999999999</v>
      </c>
      <c r="E608" s="41"/>
      <c r="F608" s="41"/>
      <c r="G608" s="41"/>
      <c r="H608" s="42" t="s">
        <v>1077</v>
      </c>
      <c r="I608" s="42" t="s">
        <v>1078</v>
      </c>
      <c r="J608" s="43">
        <v>140316.79999999999</v>
      </c>
    </row>
    <row r="609" spans="2:10" ht="14.1" customHeight="1" x14ac:dyDescent="0.25">
      <c r="B609" s="42" t="s">
        <v>1079</v>
      </c>
      <c r="C609" s="42" t="s">
        <v>1080</v>
      </c>
      <c r="D609" s="43">
        <v>169166.4</v>
      </c>
      <c r="E609" s="41"/>
      <c r="F609" s="41"/>
      <c r="G609" s="41"/>
      <c r="H609" s="42" t="s">
        <v>1079</v>
      </c>
      <c r="I609" s="42" t="s">
        <v>1080</v>
      </c>
      <c r="J609" s="43">
        <v>169166.4</v>
      </c>
    </row>
    <row r="610" spans="2:10" ht="14.1" customHeight="1" x14ac:dyDescent="0.25">
      <c r="B610" s="42" t="s">
        <v>1081</v>
      </c>
      <c r="C610" s="42" t="s">
        <v>1082</v>
      </c>
      <c r="D610" s="43">
        <v>160451.20000000001</v>
      </c>
      <c r="E610" s="41"/>
      <c r="F610" s="41"/>
      <c r="G610" s="41"/>
      <c r="H610" s="42" t="s">
        <v>1081</v>
      </c>
      <c r="I610" s="42" t="s">
        <v>1082</v>
      </c>
      <c r="J610" s="43">
        <v>160451.20000000001</v>
      </c>
    </row>
    <row r="611" spans="2:10" ht="14.1" customHeight="1" x14ac:dyDescent="0.25">
      <c r="B611" s="42" t="s">
        <v>1083</v>
      </c>
      <c r="C611" s="42" t="s">
        <v>1084</v>
      </c>
      <c r="D611" s="43">
        <v>140316.79999999999</v>
      </c>
      <c r="E611" s="41"/>
      <c r="F611" s="41"/>
      <c r="G611" s="41"/>
      <c r="H611" s="42" t="s">
        <v>1083</v>
      </c>
      <c r="I611" s="42" t="s">
        <v>1084</v>
      </c>
      <c r="J611" s="43">
        <v>140316.79999999999</v>
      </c>
    </row>
    <row r="612" spans="2:10" ht="14.1" customHeight="1" x14ac:dyDescent="0.25">
      <c r="B612" s="42" t="s">
        <v>1085</v>
      </c>
      <c r="C612" s="42" t="s">
        <v>1086</v>
      </c>
      <c r="D612" s="43">
        <v>57283.199999999997</v>
      </c>
      <c r="E612" s="41"/>
      <c r="F612" s="41"/>
      <c r="G612" s="41"/>
      <c r="H612" s="42" t="s">
        <v>1085</v>
      </c>
      <c r="I612" s="42" t="s">
        <v>1086</v>
      </c>
      <c r="J612" s="43">
        <v>57283.199999999997</v>
      </c>
    </row>
    <row r="613" spans="2:10" ht="14.1" customHeight="1" x14ac:dyDescent="0.25">
      <c r="B613" s="42" t="s">
        <v>1087</v>
      </c>
      <c r="C613" s="42" t="s">
        <v>1088</v>
      </c>
      <c r="D613" s="43">
        <v>136572.79999999999</v>
      </c>
      <c r="E613" s="41"/>
      <c r="F613" s="41"/>
      <c r="G613" s="41"/>
      <c r="H613" s="42" t="s">
        <v>1087</v>
      </c>
      <c r="I613" s="42" t="s">
        <v>1088</v>
      </c>
      <c r="J613" s="43">
        <v>136572.79999999999</v>
      </c>
    </row>
    <row r="614" spans="2:10" ht="14.1" customHeight="1" x14ac:dyDescent="0.25">
      <c r="B614" s="42" t="s">
        <v>1089</v>
      </c>
      <c r="C614" s="42" t="s">
        <v>1090</v>
      </c>
      <c r="D614" s="43">
        <v>119537.60000000001</v>
      </c>
      <c r="E614" s="41"/>
      <c r="F614" s="41"/>
      <c r="G614" s="41"/>
      <c r="H614" s="42" t="s">
        <v>1089</v>
      </c>
      <c r="I614" s="42" t="s">
        <v>1090</v>
      </c>
      <c r="J614" s="43">
        <v>119537.60000000001</v>
      </c>
    </row>
    <row r="615" spans="2:10" ht="14.1" customHeight="1" x14ac:dyDescent="0.25">
      <c r="B615" s="42" t="s">
        <v>1091</v>
      </c>
      <c r="C615" s="42" t="s">
        <v>1092</v>
      </c>
      <c r="D615" s="43">
        <v>144123.20000000001</v>
      </c>
      <c r="E615" s="41"/>
      <c r="F615" s="41"/>
      <c r="G615" s="41"/>
      <c r="H615" s="42" t="s">
        <v>1091</v>
      </c>
      <c r="I615" s="42" t="s">
        <v>1092</v>
      </c>
      <c r="J615" s="43">
        <v>144123.20000000001</v>
      </c>
    </row>
    <row r="616" spans="2:10" ht="14.1" customHeight="1" x14ac:dyDescent="0.25">
      <c r="B616" s="42" t="s">
        <v>1093</v>
      </c>
      <c r="C616" s="42" t="s">
        <v>1094</v>
      </c>
      <c r="D616" s="43">
        <v>140316.79999999999</v>
      </c>
      <c r="E616" s="41"/>
      <c r="F616" s="41"/>
      <c r="G616" s="41"/>
      <c r="H616" s="42" t="s">
        <v>1093</v>
      </c>
      <c r="I616" s="42" t="s">
        <v>1094</v>
      </c>
      <c r="J616" s="43">
        <v>140316.79999999999</v>
      </c>
    </row>
    <row r="617" spans="2:10" ht="14.1" customHeight="1" x14ac:dyDescent="0.25">
      <c r="B617" s="42" t="s">
        <v>1095</v>
      </c>
      <c r="C617" s="42" t="s">
        <v>1096</v>
      </c>
      <c r="D617" s="43">
        <v>86278.399999999994</v>
      </c>
      <c r="E617" s="41"/>
      <c r="F617" s="41"/>
      <c r="G617" s="41"/>
      <c r="H617" s="42" t="s">
        <v>1095</v>
      </c>
      <c r="I617" s="42" t="s">
        <v>1096</v>
      </c>
      <c r="J617" s="43">
        <v>86278.399999999994</v>
      </c>
    </row>
    <row r="618" spans="2:10" ht="14.1" customHeight="1" x14ac:dyDescent="0.25">
      <c r="B618" s="42" t="s">
        <v>1097</v>
      </c>
      <c r="C618" s="42" t="s">
        <v>1098</v>
      </c>
      <c r="D618" s="43">
        <v>81660.800000000003</v>
      </c>
      <c r="E618" s="41"/>
      <c r="F618" s="41"/>
      <c r="G618" s="41"/>
      <c r="H618" s="42" t="s">
        <v>1097</v>
      </c>
      <c r="I618" s="42" t="s">
        <v>1098</v>
      </c>
      <c r="J618" s="43">
        <v>81660.800000000003</v>
      </c>
    </row>
    <row r="619" spans="2:10" ht="14.1" customHeight="1" x14ac:dyDescent="0.25">
      <c r="B619" s="42" t="s">
        <v>1099</v>
      </c>
      <c r="C619" s="42" t="s">
        <v>1100</v>
      </c>
      <c r="D619" s="43">
        <v>93766.399999999994</v>
      </c>
      <c r="E619" s="41"/>
      <c r="F619" s="41"/>
      <c r="G619" s="41"/>
      <c r="H619" s="42" t="s">
        <v>1099</v>
      </c>
      <c r="I619" s="42" t="s">
        <v>1100</v>
      </c>
      <c r="J619" s="43">
        <v>93766.399999999994</v>
      </c>
    </row>
    <row r="620" spans="2:10" ht="14.1" customHeight="1" x14ac:dyDescent="0.25">
      <c r="B620" s="42" t="s">
        <v>1101</v>
      </c>
      <c r="C620" s="42" t="s">
        <v>1102</v>
      </c>
      <c r="D620" s="43">
        <v>140316.79999999999</v>
      </c>
      <c r="E620" s="41"/>
      <c r="F620" s="41"/>
      <c r="G620" s="41"/>
      <c r="H620" s="42" t="s">
        <v>1101</v>
      </c>
      <c r="I620" s="42" t="s">
        <v>1102</v>
      </c>
      <c r="J620" s="43">
        <v>140316.79999999999</v>
      </c>
    </row>
    <row r="621" spans="2:10" ht="14.1" customHeight="1" x14ac:dyDescent="0.25">
      <c r="B621" s="42" t="s">
        <v>1103</v>
      </c>
      <c r="C621" s="42" t="s">
        <v>1104</v>
      </c>
      <c r="D621" s="43">
        <v>160451.20000000001</v>
      </c>
      <c r="E621" s="41"/>
      <c r="F621" s="41"/>
      <c r="G621" s="41"/>
      <c r="H621" s="42" t="s">
        <v>1103</v>
      </c>
      <c r="I621" s="42" t="s">
        <v>1104</v>
      </c>
      <c r="J621" s="43">
        <v>160451.20000000001</v>
      </c>
    </row>
    <row r="622" spans="2:10" ht="14.1" customHeight="1" x14ac:dyDescent="0.25">
      <c r="B622" s="42" t="s">
        <v>1105</v>
      </c>
      <c r="C622" s="42" t="s">
        <v>1106</v>
      </c>
      <c r="D622" s="43">
        <v>116334.39999999999</v>
      </c>
      <c r="E622" s="41"/>
      <c r="F622" s="41"/>
      <c r="G622" s="41"/>
      <c r="H622" s="42" t="s">
        <v>1105</v>
      </c>
      <c r="I622" s="42" t="s">
        <v>1106</v>
      </c>
      <c r="J622" s="43">
        <v>116334.39999999999</v>
      </c>
    </row>
    <row r="623" spans="2:10" ht="14.1" customHeight="1" x14ac:dyDescent="0.25">
      <c r="B623" s="42" t="s">
        <v>1107</v>
      </c>
      <c r="C623" s="42" t="s">
        <v>1108</v>
      </c>
      <c r="D623" s="43">
        <v>88816</v>
      </c>
      <c r="E623" s="41"/>
      <c r="F623" s="41"/>
      <c r="G623" s="41"/>
      <c r="H623" s="42" t="s">
        <v>1107</v>
      </c>
      <c r="I623" s="42" t="s">
        <v>1108</v>
      </c>
      <c r="J623" s="43">
        <v>88816</v>
      </c>
    </row>
    <row r="624" spans="2:10" ht="14.1" customHeight="1" x14ac:dyDescent="0.25">
      <c r="B624" s="42" t="s">
        <v>1109</v>
      </c>
      <c r="C624" s="42" t="s">
        <v>1110</v>
      </c>
      <c r="D624" s="43">
        <v>160451.20000000001</v>
      </c>
      <c r="E624" s="41"/>
      <c r="F624" s="41"/>
      <c r="G624" s="41"/>
      <c r="H624" s="42" t="s">
        <v>1109</v>
      </c>
      <c r="I624" s="42" t="s">
        <v>1110</v>
      </c>
      <c r="J624" s="43">
        <v>160451.20000000001</v>
      </c>
    </row>
    <row r="625" spans="2:10" ht="14.1" customHeight="1" x14ac:dyDescent="0.25">
      <c r="B625" s="42" t="s">
        <v>1111</v>
      </c>
      <c r="C625" s="42" t="s">
        <v>1112</v>
      </c>
      <c r="D625" s="43">
        <v>101753.60000000001</v>
      </c>
      <c r="E625" s="41"/>
      <c r="F625" s="41"/>
      <c r="G625" s="41"/>
      <c r="H625" s="42" t="s">
        <v>1111</v>
      </c>
      <c r="I625" s="42" t="s">
        <v>1112</v>
      </c>
      <c r="J625" s="43">
        <v>101753.60000000001</v>
      </c>
    </row>
    <row r="626" spans="2:10" ht="14.1" customHeight="1" x14ac:dyDescent="0.25">
      <c r="B626" s="42" t="s">
        <v>1113</v>
      </c>
      <c r="C626" s="42" t="s">
        <v>1114</v>
      </c>
      <c r="D626" s="43">
        <v>169166.4</v>
      </c>
      <c r="E626" s="41"/>
      <c r="F626" s="41"/>
      <c r="G626" s="41"/>
      <c r="H626" s="42" t="s">
        <v>1113</v>
      </c>
      <c r="I626" s="42" t="s">
        <v>1114</v>
      </c>
      <c r="J626" s="43">
        <v>169166.4</v>
      </c>
    </row>
    <row r="627" spans="2:10" ht="14.1" customHeight="1" x14ac:dyDescent="0.25">
      <c r="B627" s="42" t="s">
        <v>1115</v>
      </c>
      <c r="C627" s="42" t="s">
        <v>1116</v>
      </c>
      <c r="D627" s="43">
        <v>188614.39999999999</v>
      </c>
      <c r="E627" s="41"/>
      <c r="F627" s="41"/>
      <c r="G627" s="41"/>
      <c r="H627" s="42" t="s">
        <v>1115</v>
      </c>
      <c r="I627" s="42" t="s">
        <v>1116</v>
      </c>
      <c r="J627" s="43">
        <v>188614.39999999999</v>
      </c>
    </row>
    <row r="628" spans="2:10" ht="14.1" customHeight="1" x14ac:dyDescent="0.25">
      <c r="B628" s="42" t="s">
        <v>1117</v>
      </c>
      <c r="C628" s="42" t="s">
        <v>1118</v>
      </c>
      <c r="D628" s="43">
        <v>140316.79999999999</v>
      </c>
      <c r="E628" s="41"/>
      <c r="F628" s="41"/>
      <c r="G628" s="41"/>
      <c r="H628" s="42" t="s">
        <v>1117</v>
      </c>
      <c r="I628" s="42" t="s">
        <v>1118</v>
      </c>
      <c r="J628" s="43">
        <v>140316.79999999999</v>
      </c>
    </row>
    <row r="629" spans="2:10" ht="14.1" customHeight="1" x14ac:dyDescent="0.25">
      <c r="B629" s="42" t="s">
        <v>1119</v>
      </c>
      <c r="C629" s="42" t="s">
        <v>1120</v>
      </c>
      <c r="D629" s="43">
        <v>140316.79999999999</v>
      </c>
      <c r="E629" s="41"/>
      <c r="F629" s="41"/>
      <c r="G629" s="41"/>
      <c r="H629" s="42" t="s">
        <v>1119</v>
      </c>
      <c r="I629" s="42" t="s">
        <v>1120</v>
      </c>
      <c r="J629" s="43">
        <v>140316.79999999999</v>
      </c>
    </row>
    <row r="630" spans="2:10" ht="14.1" customHeight="1" x14ac:dyDescent="0.25">
      <c r="B630" s="42" t="s">
        <v>1121</v>
      </c>
      <c r="C630" s="42" t="s">
        <v>1122</v>
      </c>
      <c r="D630" s="43">
        <v>140316.79999999999</v>
      </c>
      <c r="E630" s="41"/>
      <c r="F630" s="41"/>
      <c r="G630" s="41"/>
      <c r="H630" s="42" t="s">
        <v>1121</v>
      </c>
      <c r="I630" s="42" t="s">
        <v>1122</v>
      </c>
      <c r="J630" s="43">
        <v>140316.79999999999</v>
      </c>
    </row>
    <row r="631" spans="2:10" ht="14.1" customHeight="1" x14ac:dyDescent="0.25">
      <c r="B631" s="42" t="s">
        <v>1123</v>
      </c>
      <c r="C631" s="42" t="s">
        <v>1124</v>
      </c>
      <c r="D631" s="43">
        <v>81660.800000000003</v>
      </c>
      <c r="E631" s="41"/>
      <c r="F631" s="41"/>
      <c r="G631" s="41"/>
      <c r="H631" s="42" t="s">
        <v>1123</v>
      </c>
      <c r="I631" s="42" t="s">
        <v>1124</v>
      </c>
      <c r="J631" s="43">
        <v>81660.800000000003</v>
      </c>
    </row>
    <row r="632" spans="2:10" ht="14.1" customHeight="1" x14ac:dyDescent="0.25">
      <c r="B632" s="42" t="s">
        <v>1125</v>
      </c>
      <c r="C632" s="42" t="s">
        <v>1126</v>
      </c>
      <c r="D632" s="43">
        <v>88816</v>
      </c>
      <c r="E632" s="41"/>
      <c r="F632" s="41"/>
      <c r="G632" s="41"/>
      <c r="H632" s="42" t="s">
        <v>1125</v>
      </c>
      <c r="I632" s="42" t="s">
        <v>1126</v>
      </c>
      <c r="J632" s="43">
        <v>88816</v>
      </c>
    </row>
    <row r="633" spans="2:10" ht="14.1" customHeight="1" x14ac:dyDescent="0.25">
      <c r="B633" s="42" t="s">
        <v>1127</v>
      </c>
      <c r="C633" s="42" t="s">
        <v>1128</v>
      </c>
      <c r="D633" s="43">
        <v>136572.79999999999</v>
      </c>
      <c r="E633" s="41"/>
      <c r="F633" s="41"/>
      <c r="G633" s="41"/>
      <c r="H633" s="42" t="s">
        <v>1127</v>
      </c>
      <c r="I633" s="42" t="s">
        <v>1128</v>
      </c>
      <c r="J633" s="43">
        <v>136572.79999999999</v>
      </c>
    </row>
    <row r="634" spans="2:10" ht="14.1" customHeight="1" x14ac:dyDescent="0.25">
      <c r="B634" s="42" t="s">
        <v>1129</v>
      </c>
      <c r="C634" s="42" t="s">
        <v>1130</v>
      </c>
      <c r="D634" s="43">
        <v>169166.4</v>
      </c>
      <c r="E634" s="41"/>
      <c r="F634" s="41"/>
      <c r="G634" s="41"/>
      <c r="H634" s="42" t="s">
        <v>1129</v>
      </c>
      <c r="I634" s="42" t="s">
        <v>1130</v>
      </c>
      <c r="J634" s="43">
        <v>169166.4</v>
      </c>
    </row>
    <row r="635" spans="2:10" ht="14.1" customHeight="1" x14ac:dyDescent="0.25">
      <c r="B635" s="42" t="s">
        <v>1131</v>
      </c>
      <c r="C635" s="42" t="s">
        <v>1132</v>
      </c>
      <c r="D635" s="43">
        <v>156249.60000000001</v>
      </c>
      <c r="E635" s="41"/>
      <c r="F635" s="41"/>
      <c r="G635" s="41"/>
      <c r="H635" s="42" t="s">
        <v>1131</v>
      </c>
      <c r="I635" s="42" t="s">
        <v>1132</v>
      </c>
      <c r="J635" s="43">
        <v>156249.60000000001</v>
      </c>
    </row>
    <row r="636" spans="2:10" ht="14.1" customHeight="1" x14ac:dyDescent="0.25">
      <c r="B636" s="42" t="s">
        <v>1133</v>
      </c>
      <c r="C636" s="42" t="s">
        <v>1134</v>
      </c>
      <c r="D636" s="43">
        <v>156249.60000000001</v>
      </c>
      <c r="E636" s="41"/>
      <c r="F636" s="41"/>
      <c r="G636" s="41"/>
      <c r="H636" s="42" t="s">
        <v>1133</v>
      </c>
      <c r="I636" s="42" t="s">
        <v>1134</v>
      </c>
      <c r="J636" s="43">
        <v>156249.60000000001</v>
      </c>
    </row>
    <row r="637" spans="2:10" ht="14.1" customHeight="1" x14ac:dyDescent="0.25">
      <c r="B637" s="42" t="s">
        <v>1135</v>
      </c>
      <c r="C637" s="42" t="s">
        <v>1136</v>
      </c>
      <c r="D637" s="43">
        <v>86278.399999999994</v>
      </c>
      <c r="E637" s="41"/>
      <c r="F637" s="41"/>
      <c r="G637" s="41"/>
      <c r="H637" s="42" t="s">
        <v>1135</v>
      </c>
      <c r="I637" s="42" t="s">
        <v>1136</v>
      </c>
      <c r="J637" s="43">
        <v>86278.399999999994</v>
      </c>
    </row>
    <row r="638" spans="2:10" ht="14.1" customHeight="1" x14ac:dyDescent="0.25">
      <c r="B638" s="42" t="s">
        <v>1137</v>
      </c>
      <c r="C638" s="42" t="s">
        <v>1138</v>
      </c>
      <c r="D638" s="43">
        <v>140316.79999999999</v>
      </c>
      <c r="E638" s="41"/>
      <c r="F638" s="41"/>
      <c r="G638" s="41"/>
      <c r="H638" s="42" t="s">
        <v>1137</v>
      </c>
      <c r="I638" s="42" t="s">
        <v>1138</v>
      </c>
      <c r="J638" s="43">
        <v>140316.79999999999</v>
      </c>
    </row>
    <row r="639" spans="2:10" ht="14.1" customHeight="1" x14ac:dyDescent="0.25">
      <c r="B639" s="42" t="s">
        <v>1139</v>
      </c>
      <c r="C639" s="42" t="s">
        <v>1140</v>
      </c>
      <c r="D639" s="43">
        <v>119537.60000000001</v>
      </c>
      <c r="E639" s="41"/>
      <c r="F639" s="41"/>
      <c r="G639" s="41"/>
      <c r="H639" s="42" t="s">
        <v>1139</v>
      </c>
      <c r="I639" s="42" t="s">
        <v>1140</v>
      </c>
      <c r="J639" s="43">
        <v>119537.60000000001</v>
      </c>
    </row>
    <row r="640" spans="2:10" ht="14.1" customHeight="1" x14ac:dyDescent="0.25">
      <c r="B640" s="42" t="s">
        <v>1141</v>
      </c>
      <c r="C640" s="42" t="s">
        <v>1142</v>
      </c>
      <c r="D640" s="43">
        <v>140316.79999999999</v>
      </c>
      <c r="E640" s="41"/>
      <c r="F640" s="41"/>
      <c r="G640" s="41"/>
      <c r="H640" s="42" t="s">
        <v>1141</v>
      </c>
      <c r="I640" s="42" t="s">
        <v>1142</v>
      </c>
      <c r="J640" s="43">
        <v>140316.79999999999</v>
      </c>
    </row>
    <row r="641" spans="2:10" ht="14.1" customHeight="1" x14ac:dyDescent="0.25">
      <c r="B641" s="42" t="s">
        <v>1143</v>
      </c>
      <c r="C641" s="42" t="s">
        <v>1144</v>
      </c>
      <c r="D641" s="43">
        <v>129563.2</v>
      </c>
      <c r="E641" s="41"/>
      <c r="F641" s="41"/>
      <c r="G641" s="41"/>
      <c r="H641" s="42" t="s">
        <v>1143</v>
      </c>
      <c r="I641" s="42" t="s">
        <v>1144</v>
      </c>
      <c r="J641" s="43">
        <v>129563.2</v>
      </c>
    </row>
    <row r="642" spans="2:10" ht="14.1" customHeight="1" x14ac:dyDescent="0.25">
      <c r="B642" s="42" t="s">
        <v>1145</v>
      </c>
      <c r="C642" s="42" t="s">
        <v>1146</v>
      </c>
      <c r="D642" s="43">
        <v>88816</v>
      </c>
      <c r="E642" s="41"/>
      <c r="F642" s="41"/>
      <c r="G642" s="41"/>
      <c r="H642" s="42" t="s">
        <v>1145</v>
      </c>
      <c r="I642" s="42" t="s">
        <v>1146</v>
      </c>
      <c r="J642" s="43">
        <v>88816</v>
      </c>
    </row>
    <row r="643" spans="2:10" ht="14.1" customHeight="1" x14ac:dyDescent="0.25">
      <c r="B643" s="42" t="s">
        <v>1147</v>
      </c>
      <c r="C643" s="42" t="s">
        <v>1148</v>
      </c>
      <c r="D643" s="43">
        <v>160451.20000000001</v>
      </c>
      <c r="E643" s="41"/>
      <c r="F643" s="41"/>
      <c r="G643" s="41"/>
      <c r="H643" s="42" t="s">
        <v>1147</v>
      </c>
      <c r="I643" s="42" t="s">
        <v>1148</v>
      </c>
      <c r="J643" s="43">
        <v>160451.20000000001</v>
      </c>
    </row>
    <row r="644" spans="2:10" ht="14.1" customHeight="1" x14ac:dyDescent="0.25">
      <c r="B644" s="42" t="s">
        <v>1149</v>
      </c>
      <c r="C644" s="42" t="s">
        <v>1150</v>
      </c>
      <c r="D644" s="43">
        <v>129563.2</v>
      </c>
      <c r="E644" s="41"/>
      <c r="F644" s="41"/>
      <c r="G644" s="41"/>
      <c r="H644" s="42" t="s">
        <v>1149</v>
      </c>
      <c r="I644" s="42" t="s">
        <v>1150</v>
      </c>
      <c r="J644" s="43">
        <v>129563.2</v>
      </c>
    </row>
    <row r="645" spans="2:10" ht="14.1" customHeight="1" x14ac:dyDescent="0.25">
      <c r="B645" s="42" t="s">
        <v>1151</v>
      </c>
      <c r="C645" s="42" t="s">
        <v>1152</v>
      </c>
      <c r="D645" s="43">
        <v>173888</v>
      </c>
      <c r="E645" s="41"/>
      <c r="F645" s="41"/>
      <c r="G645" s="41"/>
      <c r="H645" s="42" t="s">
        <v>1151</v>
      </c>
      <c r="I645" s="42" t="s">
        <v>1152</v>
      </c>
      <c r="J645" s="43">
        <v>173888</v>
      </c>
    </row>
    <row r="646" spans="2:10" ht="14.1" customHeight="1" x14ac:dyDescent="0.25">
      <c r="B646" s="42" t="s">
        <v>1153</v>
      </c>
      <c r="C646" s="42" t="s">
        <v>1154</v>
      </c>
      <c r="D646" s="43">
        <v>160451.20000000001</v>
      </c>
      <c r="E646" s="41"/>
      <c r="F646" s="41"/>
      <c r="G646" s="41"/>
      <c r="H646" s="42" t="s">
        <v>1153</v>
      </c>
      <c r="I646" s="42" t="s">
        <v>1154</v>
      </c>
      <c r="J646" s="43">
        <v>160451.20000000001</v>
      </c>
    </row>
    <row r="647" spans="2:10" ht="14.1" customHeight="1" x14ac:dyDescent="0.25">
      <c r="B647" s="42" t="s">
        <v>1155</v>
      </c>
      <c r="C647" s="42" t="s">
        <v>1156</v>
      </c>
      <c r="D647" s="43">
        <v>126006.39999999999</v>
      </c>
      <c r="E647" s="41"/>
      <c r="F647" s="41"/>
      <c r="G647" s="41"/>
      <c r="H647" s="42" t="s">
        <v>1155</v>
      </c>
      <c r="I647" s="42" t="s">
        <v>1156</v>
      </c>
      <c r="J647" s="43">
        <v>126006.39999999999</v>
      </c>
    </row>
    <row r="648" spans="2:10" ht="14.1" customHeight="1" x14ac:dyDescent="0.25">
      <c r="B648" s="42" t="s">
        <v>1157</v>
      </c>
      <c r="C648" s="42" t="s">
        <v>1158</v>
      </c>
      <c r="D648" s="43">
        <v>140316.79999999999</v>
      </c>
      <c r="E648" s="41"/>
      <c r="F648" s="41"/>
      <c r="G648" s="41"/>
      <c r="H648" s="42" t="s">
        <v>1157</v>
      </c>
      <c r="I648" s="42" t="s">
        <v>1158</v>
      </c>
      <c r="J648" s="43">
        <v>140316.79999999999</v>
      </c>
    </row>
    <row r="649" spans="2:10" ht="14.1" customHeight="1" x14ac:dyDescent="0.25">
      <c r="B649" s="42" t="s">
        <v>1159</v>
      </c>
      <c r="C649" s="42" t="s">
        <v>1160</v>
      </c>
      <c r="D649" s="43">
        <v>88816</v>
      </c>
      <c r="E649" s="41"/>
      <c r="F649" s="41"/>
      <c r="G649" s="41"/>
      <c r="H649" s="42" t="s">
        <v>1159</v>
      </c>
      <c r="I649" s="42" t="s">
        <v>1160</v>
      </c>
      <c r="J649" s="43">
        <v>88816</v>
      </c>
    </row>
    <row r="650" spans="2:10" ht="14.1" customHeight="1" x14ac:dyDescent="0.25">
      <c r="B650" s="42" t="s">
        <v>1161</v>
      </c>
      <c r="C650" s="42" t="s">
        <v>1162</v>
      </c>
      <c r="D650" s="43">
        <v>126006.39999999999</v>
      </c>
      <c r="E650" s="41"/>
      <c r="F650" s="41"/>
      <c r="G650" s="41"/>
      <c r="H650" s="42" t="s">
        <v>1161</v>
      </c>
      <c r="I650" s="42" t="s">
        <v>1162</v>
      </c>
      <c r="J650" s="43">
        <v>126006.39999999999</v>
      </c>
    </row>
    <row r="651" spans="2:10" ht="14.1" customHeight="1" x14ac:dyDescent="0.25">
      <c r="B651" s="42" t="s">
        <v>1163</v>
      </c>
      <c r="C651" s="42" t="s">
        <v>1164</v>
      </c>
      <c r="D651" s="43">
        <v>164756.79999999999</v>
      </c>
      <c r="E651" s="41"/>
      <c r="F651" s="41"/>
      <c r="G651" s="41"/>
      <c r="H651" s="42" t="s">
        <v>1163</v>
      </c>
      <c r="I651" s="42" t="s">
        <v>1164</v>
      </c>
      <c r="J651" s="43">
        <v>164756.79999999999</v>
      </c>
    </row>
    <row r="652" spans="2:10" ht="14.1" customHeight="1" x14ac:dyDescent="0.25">
      <c r="B652" s="42" t="s">
        <v>1165</v>
      </c>
      <c r="C652" s="42" t="s">
        <v>1166</v>
      </c>
      <c r="D652" s="43">
        <v>79497.600000000006</v>
      </c>
      <c r="E652" s="41"/>
      <c r="F652" s="41"/>
      <c r="G652" s="41"/>
      <c r="H652" s="42" t="s">
        <v>1165</v>
      </c>
      <c r="I652" s="42" t="s">
        <v>1166</v>
      </c>
      <c r="J652" s="43">
        <v>79497.600000000006</v>
      </c>
    </row>
    <row r="653" spans="2:10" ht="14.1" customHeight="1" x14ac:dyDescent="0.25">
      <c r="B653" s="42" t="s">
        <v>1167</v>
      </c>
      <c r="C653" s="42" t="s">
        <v>1168</v>
      </c>
      <c r="D653" s="43">
        <v>71219.199999999997</v>
      </c>
      <c r="E653" s="41"/>
      <c r="F653" s="41"/>
      <c r="G653" s="41"/>
      <c r="H653" s="42" t="s">
        <v>1167</v>
      </c>
      <c r="I653" s="42" t="s">
        <v>1168</v>
      </c>
      <c r="J653" s="43">
        <v>71219.199999999997</v>
      </c>
    </row>
    <row r="654" spans="2:10" ht="14.1" customHeight="1" x14ac:dyDescent="0.25">
      <c r="B654" s="42" t="s">
        <v>1169</v>
      </c>
      <c r="C654" s="42" t="s">
        <v>1170</v>
      </c>
      <c r="D654" s="43">
        <v>175843.20000000001</v>
      </c>
      <c r="E654" s="41"/>
      <c r="F654" s="41"/>
      <c r="G654" s="41"/>
      <c r="H654" s="42" t="s">
        <v>1169</v>
      </c>
      <c r="I654" s="42" t="s">
        <v>1170</v>
      </c>
      <c r="J654" s="43">
        <v>175843.20000000001</v>
      </c>
    </row>
    <row r="655" spans="2:10" ht="14.1" customHeight="1" x14ac:dyDescent="0.25">
      <c r="B655" s="42" t="s">
        <v>1171</v>
      </c>
      <c r="C655" s="42" t="s">
        <v>1172</v>
      </c>
      <c r="D655" s="43">
        <v>140316.79999999999</v>
      </c>
      <c r="E655" s="41"/>
      <c r="F655" s="41"/>
      <c r="G655" s="41"/>
      <c r="H655" s="42" t="s">
        <v>1171</v>
      </c>
      <c r="I655" s="42" t="s">
        <v>1172</v>
      </c>
      <c r="J655" s="43">
        <v>140316.79999999999</v>
      </c>
    </row>
    <row r="656" spans="2:10" ht="14.1" customHeight="1" x14ac:dyDescent="0.25">
      <c r="B656" s="42" t="s">
        <v>1173</v>
      </c>
      <c r="C656" s="42" t="s">
        <v>1174</v>
      </c>
      <c r="D656" s="43">
        <v>136572.79999999999</v>
      </c>
      <c r="E656" s="41"/>
      <c r="F656" s="41"/>
      <c r="G656" s="41"/>
      <c r="H656" s="42" t="s">
        <v>1173</v>
      </c>
      <c r="I656" s="42" t="s">
        <v>1174</v>
      </c>
      <c r="J656" s="43">
        <v>136572.79999999999</v>
      </c>
    </row>
    <row r="657" spans="2:10" ht="14.1" customHeight="1" x14ac:dyDescent="0.25">
      <c r="B657" s="42" t="s">
        <v>1175</v>
      </c>
      <c r="C657" s="42" t="s">
        <v>1176</v>
      </c>
      <c r="D657" s="43">
        <v>116334.39999999999</v>
      </c>
      <c r="E657" s="41"/>
      <c r="F657" s="41"/>
      <c r="G657" s="41"/>
      <c r="H657" s="42" t="s">
        <v>1175</v>
      </c>
      <c r="I657" s="42" t="s">
        <v>1176</v>
      </c>
      <c r="J657" s="43">
        <v>116334.39999999999</v>
      </c>
    </row>
    <row r="658" spans="2:10" ht="14.1" customHeight="1" x14ac:dyDescent="0.25">
      <c r="B658" s="42" t="s">
        <v>1177</v>
      </c>
      <c r="C658" s="42" t="s">
        <v>1178</v>
      </c>
      <c r="D658" s="43">
        <v>104520</v>
      </c>
      <c r="E658" s="41"/>
      <c r="F658" s="41"/>
      <c r="G658" s="41"/>
      <c r="H658" s="42" t="s">
        <v>1177</v>
      </c>
      <c r="I658" s="42" t="s">
        <v>1178</v>
      </c>
      <c r="J658" s="43">
        <v>104520</v>
      </c>
    </row>
    <row r="659" spans="2:10" ht="14.1" customHeight="1" x14ac:dyDescent="0.25">
      <c r="B659" s="42" t="s">
        <v>1179</v>
      </c>
      <c r="C659" s="42" t="s">
        <v>1180</v>
      </c>
      <c r="D659" s="43">
        <v>88816</v>
      </c>
      <c r="E659" s="41"/>
      <c r="F659" s="41"/>
      <c r="G659" s="41"/>
      <c r="H659" s="42" t="s">
        <v>1179</v>
      </c>
      <c r="I659" s="42" t="s">
        <v>1180</v>
      </c>
      <c r="J659" s="43">
        <v>88816</v>
      </c>
    </row>
    <row r="660" spans="2:10" ht="14.1" customHeight="1" x14ac:dyDescent="0.25">
      <c r="B660" s="42" t="s">
        <v>1181</v>
      </c>
      <c r="C660" s="42" t="s">
        <v>1182</v>
      </c>
      <c r="D660" s="43">
        <v>140316.79999999999</v>
      </c>
      <c r="E660" s="41"/>
      <c r="F660" s="41"/>
      <c r="G660" s="41"/>
      <c r="H660" s="42" t="s">
        <v>1181</v>
      </c>
      <c r="I660" s="42" t="s">
        <v>1182</v>
      </c>
      <c r="J660" s="43">
        <v>140316.79999999999</v>
      </c>
    </row>
    <row r="661" spans="2:10" ht="14.1" customHeight="1" x14ac:dyDescent="0.25">
      <c r="B661" s="42" t="s">
        <v>1183</v>
      </c>
      <c r="C661" s="42" t="s">
        <v>1184</v>
      </c>
      <c r="D661" s="43">
        <v>91228.800000000003</v>
      </c>
      <c r="E661" s="41"/>
      <c r="F661" s="41"/>
      <c r="G661" s="41"/>
      <c r="H661" s="42" t="s">
        <v>1183</v>
      </c>
      <c r="I661" s="42" t="s">
        <v>1184</v>
      </c>
      <c r="J661" s="43">
        <v>91228.800000000003</v>
      </c>
    </row>
    <row r="662" spans="2:10" ht="14.1" customHeight="1" x14ac:dyDescent="0.25">
      <c r="B662" s="42" t="s">
        <v>1185</v>
      </c>
      <c r="C662" s="42" t="s">
        <v>1186</v>
      </c>
      <c r="D662" s="43">
        <v>137779.20000000001</v>
      </c>
      <c r="E662" s="41"/>
      <c r="F662" s="41"/>
      <c r="G662" s="41"/>
      <c r="H662" s="42" t="s">
        <v>1185</v>
      </c>
      <c r="I662" s="42" t="s">
        <v>1186</v>
      </c>
      <c r="J662" s="43">
        <v>137779.20000000001</v>
      </c>
    </row>
    <row r="663" spans="2:10" ht="14.1" customHeight="1" x14ac:dyDescent="0.25">
      <c r="B663" s="42" t="s">
        <v>1187</v>
      </c>
      <c r="C663" s="42" t="s">
        <v>1188</v>
      </c>
      <c r="D663" s="43">
        <v>169166.4</v>
      </c>
      <c r="E663" s="41"/>
      <c r="F663" s="41"/>
      <c r="G663" s="41"/>
      <c r="H663" s="42" t="s">
        <v>1187</v>
      </c>
      <c r="I663" s="42" t="s">
        <v>1188</v>
      </c>
      <c r="J663" s="43">
        <v>169166.4</v>
      </c>
    </row>
    <row r="664" spans="2:10" ht="14.1" customHeight="1" x14ac:dyDescent="0.25">
      <c r="B664" s="42" t="s">
        <v>1189</v>
      </c>
      <c r="C664" s="42" t="s">
        <v>1190</v>
      </c>
      <c r="D664" s="43">
        <v>73216</v>
      </c>
      <c r="E664" s="41"/>
      <c r="F664" s="41"/>
      <c r="G664" s="41"/>
      <c r="H664" s="42" t="s">
        <v>1189</v>
      </c>
      <c r="I664" s="42" t="s">
        <v>1190</v>
      </c>
      <c r="J664" s="43">
        <v>73216</v>
      </c>
    </row>
    <row r="665" spans="2:10" ht="14.1" customHeight="1" x14ac:dyDescent="0.25">
      <c r="B665" s="42" t="s">
        <v>1191</v>
      </c>
      <c r="C665" s="42" t="s">
        <v>1192</v>
      </c>
      <c r="D665" s="43">
        <v>88816</v>
      </c>
      <c r="E665" s="41"/>
      <c r="F665" s="41"/>
      <c r="G665" s="41"/>
      <c r="H665" s="42" t="s">
        <v>1191</v>
      </c>
      <c r="I665" s="42" t="s">
        <v>1192</v>
      </c>
      <c r="J665" s="43">
        <v>88816</v>
      </c>
    </row>
    <row r="666" spans="2:10" ht="14.1" customHeight="1" x14ac:dyDescent="0.25">
      <c r="B666" s="42" t="s">
        <v>1193</v>
      </c>
      <c r="C666" s="42" t="s">
        <v>1194</v>
      </c>
      <c r="D666" s="43">
        <v>116334.39999999999</v>
      </c>
      <c r="E666" s="41"/>
      <c r="F666" s="41"/>
      <c r="G666" s="41"/>
      <c r="H666" s="42" t="s">
        <v>1193</v>
      </c>
      <c r="I666" s="42" t="s">
        <v>1194</v>
      </c>
      <c r="J666" s="43">
        <v>116334.39999999999</v>
      </c>
    </row>
    <row r="667" spans="2:10" ht="14.1" customHeight="1" x14ac:dyDescent="0.25">
      <c r="B667" s="42" t="s">
        <v>1195</v>
      </c>
      <c r="C667" s="42" t="s">
        <v>1196</v>
      </c>
      <c r="D667" s="43">
        <v>140316.79999999999</v>
      </c>
      <c r="E667" s="41"/>
      <c r="F667" s="41"/>
      <c r="G667" s="41"/>
      <c r="H667" s="42" t="s">
        <v>1195</v>
      </c>
      <c r="I667" s="42" t="s">
        <v>1196</v>
      </c>
      <c r="J667" s="43">
        <v>140316.79999999999</v>
      </c>
    </row>
    <row r="668" spans="2:10" ht="14.1" customHeight="1" x14ac:dyDescent="0.25">
      <c r="B668" s="42" t="s">
        <v>1197</v>
      </c>
      <c r="C668" s="42" t="s">
        <v>1198</v>
      </c>
      <c r="D668" s="43">
        <v>96408</v>
      </c>
      <c r="E668" s="41"/>
      <c r="F668" s="41"/>
      <c r="G668" s="41"/>
      <c r="H668" s="42" t="s">
        <v>1197</v>
      </c>
      <c r="I668" s="42" t="s">
        <v>1198</v>
      </c>
      <c r="J668" s="43">
        <v>96408</v>
      </c>
    </row>
    <row r="669" spans="2:10" ht="14.1" customHeight="1" x14ac:dyDescent="0.25">
      <c r="B669" s="42" t="s">
        <v>1199</v>
      </c>
      <c r="C669" s="42" t="s">
        <v>1200</v>
      </c>
      <c r="D669" s="43">
        <v>164756.79999999999</v>
      </c>
      <c r="E669" s="41"/>
      <c r="F669" s="41"/>
      <c r="G669" s="41"/>
      <c r="H669" s="42" t="s">
        <v>1199</v>
      </c>
      <c r="I669" s="42" t="s">
        <v>1200</v>
      </c>
      <c r="J669" s="43">
        <v>164756.79999999999</v>
      </c>
    </row>
    <row r="670" spans="2:10" ht="14.1" customHeight="1" x14ac:dyDescent="0.25">
      <c r="B670" s="42" t="s">
        <v>1201</v>
      </c>
      <c r="C670" s="42" t="s">
        <v>1202</v>
      </c>
      <c r="D670" s="43">
        <v>119537.60000000001</v>
      </c>
      <c r="E670" s="41"/>
      <c r="F670" s="41"/>
      <c r="G670" s="41"/>
      <c r="H670" s="42" t="s">
        <v>1201</v>
      </c>
      <c r="I670" s="42" t="s">
        <v>1202</v>
      </c>
      <c r="J670" s="43">
        <v>119537.60000000001</v>
      </c>
    </row>
    <row r="671" spans="2:10" ht="14.1" customHeight="1" x14ac:dyDescent="0.25">
      <c r="B671" s="42" t="s">
        <v>1203</v>
      </c>
      <c r="C671" s="42" t="s">
        <v>1204</v>
      </c>
      <c r="D671" s="43">
        <v>110302.39999999999</v>
      </c>
      <c r="E671" s="41"/>
      <c r="F671" s="41"/>
      <c r="G671" s="41"/>
      <c r="H671" s="42" t="s">
        <v>1203</v>
      </c>
      <c r="I671" s="42" t="s">
        <v>1204</v>
      </c>
      <c r="J671" s="43">
        <v>110302.39999999999</v>
      </c>
    </row>
    <row r="672" spans="2:10" ht="14.1" customHeight="1" x14ac:dyDescent="0.25">
      <c r="B672" s="42" t="s">
        <v>1205</v>
      </c>
      <c r="C672" s="42" t="s">
        <v>1206</v>
      </c>
      <c r="D672" s="43">
        <v>169166.4</v>
      </c>
      <c r="E672" s="41"/>
      <c r="F672" s="41"/>
      <c r="G672" s="41"/>
      <c r="H672" s="42" t="s">
        <v>1205</v>
      </c>
      <c r="I672" s="42" t="s">
        <v>1206</v>
      </c>
      <c r="J672" s="43">
        <v>169166.4</v>
      </c>
    </row>
    <row r="673" spans="2:10" ht="14.1" customHeight="1" x14ac:dyDescent="0.25">
      <c r="B673" s="42" t="s">
        <v>1207</v>
      </c>
      <c r="C673" s="42" t="s">
        <v>1208</v>
      </c>
      <c r="D673" s="43">
        <v>160451.20000000001</v>
      </c>
      <c r="E673" s="41"/>
      <c r="F673" s="41"/>
      <c r="G673" s="41"/>
      <c r="H673" s="42" t="s">
        <v>1207</v>
      </c>
      <c r="I673" s="42" t="s">
        <v>1208</v>
      </c>
      <c r="J673" s="43">
        <v>160451.20000000001</v>
      </c>
    </row>
    <row r="674" spans="2:10" ht="14.1" customHeight="1" x14ac:dyDescent="0.25">
      <c r="B674" s="42" t="s">
        <v>1209</v>
      </c>
      <c r="C674" s="42" t="s">
        <v>1210</v>
      </c>
      <c r="D674" s="43">
        <v>129563.2</v>
      </c>
      <c r="E674" s="41"/>
      <c r="F674" s="41"/>
      <c r="G674" s="41"/>
      <c r="H674" s="42" t="s">
        <v>1209</v>
      </c>
      <c r="I674" s="42" t="s">
        <v>1210</v>
      </c>
      <c r="J674" s="43">
        <v>129563.2</v>
      </c>
    </row>
    <row r="675" spans="2:10" ht="14.1" customHeight="1" x14ac:dyDescent="0.25">
      <c r="B675" s="42" t="s">
        <v>1211</v>
      </c>
      <c r="C675" s="42" t="s">
        <v>1212</v>
      </c>
      <c r="D675" s="43">
        <v>93766.399999999994</v>
      </c>
      <c r="E675" s="41"/>
      <c r="F675" s="41"/>
      <c r="G675" s="41"/>
      <c r="H675" s="42" t="s">
        <v>1211</v>
      </c>
      <c r="I675" s="42" t="s">
        <v>1212</v>
      </c>
      <c r="J675" s="43">
        <v>93766.399999999994</v>
      </c>
    </row>
    <row r="676" spans="2:10" ht="14.1" customHeight="1" x14ac:dyDescent="0.25">
      <c r="B676" s="42" t="s">
        <v>1213</v>
      </c>
      <c r="C676" s="42" t="s">
        <v>1214</v>
      </c>
      <c r="D676" s="43">
        <v>144123.20000000001</v>
      </c>
      <c r="E676" s="41"/>
      <c r="F676" s="41"/>
      <c r="G676" s="41"/>
      <c r="H676" s="42" t="s">
        <v>1213</v>
      </c>
      <c r="I676" s="42" t="s">
        <v>1214</v>
      </c>
      <c r="J676" s="43">
        <v>144123.20000000001</v>
      </c>
    </row>
    <row r="677" spans="2:10" ht="14.1" customHeight="1" x14ac:dyDescent="0.25">
      <c r="B677" s="42" t="s">
        <v>1215</v>
      </c>
      <c r="C677" s="42" t="s">
        <v>1216</v>
      </c>
      <c r="D677" s="43">
        <v>147992</v>
      </c>
      <c r="E677" s="41"/>
      <c r="F677" s="41"/>
      <c r="G677" s="41"/>
      <c r="H677" s="42" t="s">
        <v>1215</v>
      </c>
      <c r="I677" s="42" t="s">
        <v>1216</v>
      </c>
      <c r="J677" s="43">
        <v>147992</v>
      </c>
    </row>
    <row r="678" spans="2:10" ht="14.1" customHeight="1" x14ac:dyDescent="0.25">
      <c r="B678" s="42" t="s">
        <v>1217</v>
      </c>
      <c r="C678" s="42" t="s">
        <v>1218</v>
      </c>
      <c r="D678" s="43">
        <v>160451.20000000001</v>
      </c>
      <c r="E678" s="41"/>
      <c r="F678" s="41"/>
      <c r="G678" s="41"/>
      <c r="H678" s="42" t="s">
        <v>1217</v>
      </c>
      <c r="I678" s="42" t="s">
        <v>1218</v>
      </c>
      <c r="J678" s="43">
        <v>160451.20000000001</v>
      </c>
    </row>
    <row r="679" spans="2:10" ht="14.1" customHeight="1" x14ac:dyDescent="0.25">
      <c r="B679" s="42" t="s">
        <v>1219</v>
      </c>
      <c r="C679" s="42" t="s">
        <v>1220</v>
      </c>
      <c r="D679" s="43">
        <v>132995.20000000001</v>
      </c>
      <c r="E679" s="41"/>
      <c r="F679" s="41"/>
      <c r="G679" s="41"/>
      <c r="H679" s="42" t="s">
        <v>1219</v>
      </c>
      <c r="I679" s="42" t="s">
        <v>1220</v>
      </c>
      <c r="J679" s="43">
        <v>140316.79999999999</v>
      </c>
    </row>
    <row r="680" spans="2:10" ht="14.1" customHeight="1" x14ac:dyDescent="0.25">
      <c r="B680" s="42" t="s">
        <v>1221</v>
      </c>
      <c r="C680" s="42" t="s">
        <v>1222</v>
      </c>
      <c r="D680" s="43">
        <v>140316.79999999999</v>
      </c>
      <c r="E680" s="41"/>
      <c r="F680" s="41"/>
      <c r="G680" s="41"/>
      <c r="H680" s="42" t="s">
        <v>1221</v>
      </c>
      <c r="I680" s="42" t="s">
        <v>1222</v>
      </c>
      <c r="J680" s="43">
        <v>140316.79999999999</v>
      </c>
    </row>
    <row r="681" spans="2:10" ht="14.1" customHeight="1" x14ac:dyDescent="0.25">
      <c r="B681" s="42" t="s">
        <v>1223</v>
      </c>
      <c r="C681" s="42" t="s">
        <v>1224</v>
      </c>
      <c r="D681" s="43">
        <v>116334.39999999999</v>
      </c>
      <c r="E681" s="41"/>
      <c r="F681" s="41"/>
      <c r="G681" s="41"/>
      <c r="H681" s="42" t="s">
        <v>1223</v>
      </c>
      <c r="I681" s="42" t="s">
        <v>1224</v>
      </c>
      <c r="J681" s="43">
        <v>116334.39999999999</v>
      </c>
    </row>
    <row r="682" spans="2:10" ht="14.1" customHeight="1" x14ac:dyDescent="0.25">
      <c r="B682" s="42" t="s">
        <v>1225</v>
      </c>
      <c r="C682" s="42" t="s">
        <v>1226</v>
      </c>
      <c r="D682" s="43">
        <v>104520</v>
      </c>
      <c r="E682" s="41"/>
      <c r="F682" s="41"/>
      <c r="G682" s="41"/>
      <c r="H682" s="42" t="s">
        <v>1225</v>
      </c>
      <c r="I682" s="42" t="s">
        <v>1226</v>
      </c>
      <c r="J682" s="43">
        <v>104520</v>
      </c>
    </row>
    <row r="683" spans="2:10" ht="14.1" customHeight="1" x14ac:dyDescent="0.25">
      <c r="B683" s="42" t="s">
        <v>1227</v>
      </c>
      <c r="C683" s="42" t="s">
        <v>1228</v>
      </c>
      <c r="D683" s="43">
        <v>126006.39999999999</v>
      </c>
      <c r="E683" s="41"/>
      <c r="F683" s="41"/>
      <c r="G683" s="41"/>
      <c r="H683" s="42" t="s">
        <v>1227</v>
      </c>
      <c r="I683" s="42" t="s">
        <v>1228</v>
      </c>
      <c r="J683" s="43">
        <v>126006.39999999999</v>
      </c>
    </row>
    <row r="684" spans="2:10" ht="14.1" customHeight="1" x14ac:dyDescent="0.25">
      <c r="B684" s="42" t="s">
        <v>1229</v>
      </c>
      <c r="C684" s="42" t="s">
        <v>1230</v>
      </c>
      <c r="D684" s="43">
        <v>140316.79999999999</v>
      </c>
      <c r="E684" s="41"/>
      <c r="F684" s="41"/>
      <c r="G684" s="41"/>
      <c r="H684" s="42" t="s">
        <v>1229</v>
      </c>
      <c r="I684" s="42" t="s">
        <v>1230</v>
      </c>
      <c r="J684" s="43">
        <v>140316.79999999999</v>
      </c>
    </row>
    <row r="685" spans="2:10" ht="14.1" customHeight="1" x14ac:dyDescent="0.25">
      <c r="B685" s="42" t="s">
        <v>1231</v>
      </c>
      <c r="C685" s="42" t="s">
        <v>1232</v>
      </c>
      <c r="D685" s="43">
        <v>101753.60000000001</v>
      </c>
      <c r="E685" s="41"/>
      <c r="F685" s="41"/>
      <c r="G685" s="41"/>
      <c r="H685" s="42" t="s">
        <v>1231</v>
      </c>
      <c r="I685" s="42" t="s">
        <v>1232</v>
      </c>
      <c r="J685" s="43">
        <v>101753.60000000001</v>
      </c>
    </row>
    <row r="686" spans="2:10" ht="14.1" customHeight="1" x14ac:dyDescent="0.25">
      <c r="B686" s="42" t="s">
        <v>1233</v>
      </c>
      <c r="C686" s="42" t="s">
        <v>1234</v>
      </c>
      <c r="D686" s="43">
        <v>126006.39999999999</v>
      </c>
      <c r="E686" s="41"/>
      <c r="F686" s="41"/>
      <c r="G686" s="41"/>
      <c r="H686" s="42" t="s">
        <v>1233</v>
      </c>
      <c r="I686" s="42" t="s">
        <v>1234</v>
      </c>
      <c r="J686" s="43">
        <v>126006.39999999999</v>
      </c>
    </row>
    <row r="687" spans="2:10" ht="14.1" customHeight="1" x14ac:dyDescent="0.25">
      <c r="B687" s="42" t="s">
        <v>1235</v>
      </c>
      <c r="C687" s="42" t="s">
        <v>1236</v>
      </c>
      <c r="D687" s="43">
        <v>119537.60000000001</v>
      </c>
      <c r="E687" s="41"/>
      <c r="F687" s="41"/>
      <c r="G687" s="41"/>
      <c r="H687" s="42" t="s">
        <v>1235</v>
      </c>
      <c r="I687" s="42" t="s">
        <v>1236</v>
      </c>
      <c r="J687" s="43">
        <v>119537.60000000001</v>
      </c>
    </row>
    <row r="688" spans="2:10" ht="14.1" customHeight="1" x14ac:dyDescent="0.25">
      <c r="B688" s="42" t="s">
        <v>1237</v>
      </c>
      <c r="C688" s="42" t="s">
        <v>1238</v>
      </c>
      <c r="D688" s="43">
        <v>81660.800000000003</v>
      </c>
      <c r="E688" s="41"/>
      <c r="F688" s="41"/>
      <c r="G688" s="41"/>
      <c r="H688" s="42" t="s">
        <v>1237</v>
      </c>
      <c r="I688" s="42" t="s">
        <v>1238</v>
      </c>
      <c r="J688" s="43">
        <v>81660.800000000003</v>
      </c>
    </row>
    <row r="689" spans="2:10" ht="14.1" customHeight="1" x14ac:dyDescent="0.25">
      <c r="B689" s="42" t="s">
        <v>1239</v>
      </c>
      <c r="C689" s="42" t="s">
        <v>1240</v>
      </c>
      <c r="D689" s="43">
        <v>234291.20000000001</v>
      </c>
      <c r="E689" s="41"/>
      <c r="F689" s="41"/>
      <c r="G689" s="41"/>
      <c r="H689" s="42" t="s">
        <v>1239</v>
      </c>
      <c r="I689" s="42" t="s">
        <v>1240</v>
      </c>
      <c r="J689" s="43">
        <v>234291.20000000001</v>
      </c>
    </row>
    <row r="690" spans="2:10" ht="14.1" customHeight="1" x14ac:dyDescent="0.25">
      <c r="B690" s="42" t="s">
        <v>1241</v>
      </c>
      <c r="C690" s="42" t="s">
        <v>1242</v>
      </c>
      <c r="D690" s="43">
        <v>96408</v>
      </c>
      <c r="E690" s="41"/>
      <c r="F690" s="41"/>
      <c r="G690" s="41"/>
      <c r="H690" s="42" t="s">
        <v>1241</v>
      </c>
      <c r="I690" s="42" t="s">
        <v>1242</v>
      </c>
      <c r="J690" s="43">
        <v>96408</v>
      </c>
    </row>
    <row r="691" spans="2:10" ht="14.1" customHeight="1" x14ac:dyDescent="0.25">
      <c r="B691" s="42" t="s">
        <v>1243</v>
      </c>
      <c r="C691" s="42" t="s">
        <v>1244</v>
      </c>
      <c r="D691" s="43">
        <v>140316.79999999999</v>
      </c>
      <c r="E691" s="41"/>
      <c r="F691" s="41"/>
      <c r="G691" s="41"/>
      <c r="H691" s="42" t="s">
        <v>1243</v>
      </c>
      <c r="I691" s="42" t="s">
        <v>1244</v>
      </c>
      <c r="J691" s="43">
        <v>140316.79999999999</v>
      </c>
    </row>
    <row r="692" spans="2:10" ht="14.1" customHeight="1" x14ac:dyDescent="0.25">
      <c r="B692" s="42" t="s">
        <v>1245</v>
      </c>
      <c r="C692" s="42" t="s">
        <v>1246</v>
      </c>
      <c r="D692" s="43">
        <v>160451.20000000001</v>
      </c>
      <c r="E692" s="41"/>
      <c r="F692" s="41"/>
      <c r="G692" s="41"/>
      <c r="H692" s="42" t="s">
        <v>1245</v>
      </c>
      <c r="I692" s="42" t="s">
        <v>1246</v>
      </c>
      <c r="J692" s="43">
        <v>160451.20000000001</v>
      </c>
    </row>
    <row r="693" spans="2:10" ht="14.1" customHeight="1" x14ac:dyDescent="0.25">
      <c r="B693" s="42" t="s">
        <v>1247</v>
      </c>
      <c r="C693" s="42" t="s">
        <v>1248</v>
      </c>
      <c r="D693" s="43">
        <v>129563.2</v>
      </c>
      <c r="E693" s="41"/>
      <c r="F693" s="41"/>
      <c r="G693" s="41"/>
      <c r="H693" s="42" t="s">
        <v>1247</v>
      </c>
      <c r="I693" s="42" t="s">
        <v>1248</v>
      </c>
      <c r="J693" s="43">
        <v>129563.2</v>
      </c>
    </row>
    <row r="694" spans="2:10" ht="14.1" customHeight="1" x14ac:dyDescent="0.25">
      <c r="B694" s="42" t="s">
        <v>1249</v>
      </c>
      <c r="C694" s="42" t="s">
        <v>1250</v>
      </c>
      <c r="D694" s="43">
        <v>81660.800000000003</v>
      </c>
      <c r="E694" s="41"/>
      <c r="F694" s="41"/>
      <c r="G694" s="41"/>
      <c r="H694" s="42" t="s">
        <v>1249</v>
      </c>
      <c r="I694" s="42" t="s">
        <v>1250</v>
      </c>
      <c r="J694" s="43">
        <v>81660.800000000003</v>
      </c>
    </row>
    <row r="695" spans="2:10" ht="14.1" customHeight="1" x14ac:dyDescent="0.25">
      <c r="B695" s="42" t="s">
        <v>1251</v>
      </c>
      <c r="C695" s="42" t="s">
        <v>1252</v>
      </c>
      <c r="D695" s="43">
        <v>81660.800000000003</v>
      </c>
      <c r="E695" s="41"/>
      <c r="F695" s="41"/>
      <c r="G695" s="41"/>
      <c r="H695" s="42" t="s">
        <v>1251</v>
      </c>
      <c r="I695" s="42" t="s">
        <v>1252</v>
      </c>
      <c r="J695" s="43">
        <v>81660.800000000003</v>
      </c>
    </row>
    <row r="696" spans="2:10" ht="14.1" customHeight="1" x14ac:dyDescent="0.25">
      <c r="B696" s="42" t="s">
        <v>1253</v>
      </c>
      <c r="C696" s="42" t="s">
        <v>1254</v>
      </c>
      <c r="D696" s="43">
        <v>160451.20000000001</v>
      </c>
      <c r="E696" s="41"/>
      <c r="F696" s="41"/>
      <c r="G696" s="41"/>
      <c r="H696" s="42" t="s">
        <v>1253</v>
      </c>
      <c r="I696" s="42" t="s">
        <v>1254</v>
      </c>
      <c r="J696" s="43">
        <v>160451.20000000001</v>
      </c>
    </row>
    <row r="697" spans="2:10" ht="14.1" customHeight="1" x14ac:dyDescent="0.25">
      <c r="B697" s="42" t="s">
        <v>1255</v>
      </c>
      <c r="C697" s="42" t="s">
        <v>1256</v>
      </c>
      <c r="D697" s="43">
        <v>73216</v>
      </c>
      <c r="E697" s="41"/>
      <c r="F697" s="41"/>
      <c r="G697" s="41"/>
      <c r="H697" s="42" t="s">
        <v>1255</v>
      </c>
      <c r="I697" s="42" t="s">
        <v>1256</v>
      </c>
      <c r="J697" s="43">
        <v>73216</v>
      </c>
    </row>
    <row r="698" spans="2:10" ht="14.1" customHeight="1" x14ac:dyDescent="0.25">
      <c r="B698" s="42" t="s">
        <v>1257</v>
      </c>
      <c r="C698" s="42" t="s">
        <v>1258</v>
      </c>
      <c r="D698" s="43">
        <v>164756.79999999999</v>
      </c>
      <c r="E698" s="41"/>
      <c r="F698" s="41"/>
      <c r="G698" s="41"/>
      <c r="H698" s="42" t="s">
        <v>1257</v>
      </c>
      <c r="I698" s="42" t="s">
        <v>1258</v>
      </c>
      <c r="J698" s="43">
        <v>164756.79999999999</v>
      </c>
    </row>
    <row r="699" spans="2:10" ht="14.1" customHeight="1" x14ac:dyDescent="0.25">
      <c r="B699" s="42" t="s">
        <v>1259</v>
      </c>
      <c r="C699" s="42" t="s">
        <v>1260</v>
      </c>
      <c r="D699" s="43">
        <v>88816</v>
      </c>
      <c r="E699" s="41"/>
      <c r="F699" s="41"/>
      <c r="G699" s="41"/>
      <c r="H699" s="42" t="s">
        <v>1259</v>
      </c>
      <c r="I699" s="42" t="s">
        <v>1260</v>
      </c>
      <c r="J699" s="43">
        <v>88816</v>
      </c>
    </row>
    <row r="700" spans="2:10" ht="14.1" customHeight="1" x14ac:dyDescent="0.25">
      <c r="B700" s="42" t="s">
        <v>1261</v>
      </c>
      <c r="C700" s="42" t="s">
        <v>1262</v>
      </c>
      <c r="D700" s="43">
        <v>77355.199999999997</v>
      </c>
      <c r="E700" s="41"/>
      <c r="F700" s="41"/>
      <c r="G700" s="41"/>
      <c r="H700" s="42" t="s">
        <v>1261</v>
      </c>
      <c r="I700" s="42" t="s">
        <v>1262</v>
      </c>
      <c r="J700" s="43">
        <v>79497.600000000006</v>
      </c>
    </row>
    <row r="701" spans="2:10" ht="14.1" customHeight="1" x14ac:dyDescent="0.25">
      <c r="B701" s="42" t="s">
        <v>1263</v>
      </c>
      <c r="C701" s="42" t="s">
        <v>1264</v>
      </c>
      <c r="D701" s="43">
        <v>119537.60000000001</v>
      </c>
      <c r="E701" s="41"/>
      <c r="F701" s="41"/>
      <c r="G701" s="41"/>
      <c r="H701" s="42" t="s">
        <v>1263</v>
      </c>
      <c r="I701" s="42" t="s">
        <v>1264</v>
      </c>
      <c r="J701" s="43">
        <v>119537.60000000001</v>
      </c>
    </row>
    <row r="702" spans="2:10" ht="14.1" customHeight="1" x14ac:dyDescent="0.25">
      <c r="B702" s="42" t="s">
        <v>1265</v>
      </c>
      <c r="C702" s="42" t="s">
        <v>1266</v>
      </c>
      <c r="D702" s="43">
        <v>73216</v>
      </c>
      <c r="E702" s="41"/>
      <c r="F702" s="41"/>
      <c r="G702" s="41"/>
      <c r="H702" s="42" t="s">
        <v>1265</v>
      </c>
      <c r="I702" s="42" t="s">
        <v>1266</v>
      </c>
      <c r="J702" s="43">
        <v>73216</v>
      </c>
    </row>
    <row r="703" spans="2:10" ht="14.1" customHeight="1" x14ac:dyDescent="0.25">
      <c r="B703" s="42" t="s">
        <v>1267</v>
      </c>
      <c r="C703" s="42" t="s">
        <v>1268</v>
      </c>
      <c r="D703" s="43">
        <v>129563.2</v>
      </c>
      <c r="E703" s="41"/>
      <c r="F703" s="41"/>
      <c r="G703" s="41"/>
      <c r="H703" s="42" t="s">
        <v>1267</v>
      </c>
      <c r="I703" s="42" t="s">
        <v>1268</v>
      </c>
      <c r="J703" s="43">
        <v>129563.2</v>
      </c>
    </row>
    <row r="704" spans="2:10" ht="14.1" customHeight="1" x14ac:dyDescent="0.25">
      <c r="B704" s="42" t="s">
        <v>1269</v>
      </c>
      <c r="C704" s="42" t="s">
        <v>1270</v>
      </c>
      <c r="D704" s="43">
        <v>169166.4</v>
      </c>
      <c r="E704" s="41"/>
      <c r="F704" s="41"/>
      <c r="G704" s="41"/>
      <c r="H704" s="42" t="s">
        <v>1269</v>
      </c>
      <c r="I704" s="42" t="s">
        <v>1270</v>
      </c>
      <c r="J704" s="43">
        <v>169166.4</v>
      </c>
    </row>
    <row r="705" spans="2:10" ht="14.1" customHeight="1" x14ac:dyDescent="0.25">
      <c r="B705" s="42" t="s">
        <v>1271</v>
      </c>
      <c r="C705" s="42" t="s">
        <v>1272</v>
      </c>
      <c r="D705" s="43">
        <v>104520</v>
      </c>
      <c r="E705" s="41"/>
      <c r="F705" s="41"/>
      <c r="G705" s="41"/>
      <c r="H705" s="42" t="s">
        <v>1271</v>
      </c>
      <c r="I705" s="42" t="s">
        <v>1272</v>
      </c>
      <c r="J705" s="43">
        <v>104520</v>
      </c>
    </row>
    <row r="706" spans="2:10" ht="14.1" customHeight="1" x14ac:dyDescent="0.25">
      <c r="B706" s="42" t="s">
        <v>1273</v>
      </c>
      <c r="C706" s="42" t="s">
        <v>1274</v>
      </c>
      <c r="D706" s="43">
        <v>73216</v>
      </c>
      <c r="E706" s="41"/>
      <c r="F706" s="41"/>
      <c r="G706" s="41"/>
      <c r="H706" s="42" t="s">
        <v>1273</v>
      </c>
      <c r="I706" s="42" t="s">
        <v>1274</v>
      </c>
      <c r="J706" s="43">
        <v>73216</v>
      </c>
    </row>
    <row r="707" spans="2:10" ht="14.1" customHeight="1" x14ac:dyDescent="0.25">
      <c r="B707" s="42" t="s">
        <v>1275</v>
      </c>
      <c r="C707" s="42" t="s">
        <v>1276</v>
      </c>
      <c r="D707" s="43">
        <v>136572.79999999999</v>
      </c>
      <c r="E707" s="41"/>
      <c r="F707" s="41"/>
      <c r="G707" s="41"/>
      <c r="H707" s="42" t="s">
        <v>1275</v>
      </c>
      <c r="I707" s="42" t="s">
        <v>1276</v>
      </c>
      <c r="J707" s="43">
        <v>136572.79999999999</v>
      </c>
    </row>
    <row r="708" spans="2:10" ht="14.1" customHeight="1" x14ac:dyDescent="0.25">
      <c r="B708" s="42" t="s">
        <v>1277</v>
      </c>
      <c r="C708" s="42" t="s">
        <v>1278</v>
      </c>
      <c r="D708" s="43">
        <v>129563.2</v>
      </c>
      <c r="E708" s="41"/>
      <c r="F708" s="41"/>
      <c r="G708" s="41"/>
      <c r="H708" s="42" t="s">
        <v>1277</v>
      </c>
      <c r="I708" s="42" t="s">
        <v>1278</v>
      </c>
      <c r="J708" s="43">
        <v>129563.2</v>
      </c>
    </row>
    <row r="709" spans="2:10" ht="14.1" customHeight="1" x14ac:dyDescent="0.25">
      <c r="B709" s="42" t="s">
        <v>1279</v>
      </c>
      <c r="C709" s="42" t="s">
        <v>1280</v>
      </c>
      <c r="D709" s="43">
        <v>104520</v>
      </c>
      <c r="E709" s="41"/>
      <c r="F709" s="41"/>
      <c r="G709" s="41"/>
      <c r="H709" s="42" t="s">
        <v>1279</v>
      </c>
      <c r="I709" s="42" t="s">
        <v>1280</v>
      </c>
      <c r="J709" s="43">
        <v>104520</v>
      </c>
    </row>
    <row r="710" spans="2:10" ht="14.1" customHeight="1" x14ac:dyDescent="0.25">
      <c r="B710" s="42" t="s">
        <v>1281</v>
      </c>
      <c r="C710" s="42" t="s">
        <v>1282</v>
      </c>
      <c r="D710" s="43">
        <v>93766.399999999994</v>
      </c>
      <c r="E710" s="41"/>
      <c r="F710" s="41"/>
      <c r="G710" s="41"/>
      <c r="H710" s="42" t="s">
        <v>1281</v>
      </c>
      <c r="I710" s="42" t="s">
        <v>1282</v>
      </c>
      <c r="J710" s="43">
        <v>93766.399999999994</v>
      </c>
    </row>
    <row r="711" spans="2:10" ht="14.1" customHeight="1" x14ac:dyDescent="0.25">
      <c r="B711" s="42" t="s">
        <v>1283</v>
      </c>
      <c r="C711" s="42" t="s">
        <v>1284</v>
      </c>
      <c r="D711" s="43">
        <v>71219.199999999997</v>
      </c>
      <c r="E711" s="41"/>
      <c r="F711" s="41"/>
      <c r="G711" s="41"/>
      <c r="H711" s="42" t="s">
        <v>1283</v>
      </c>
      <c r="I711" s="42" t="s">
        <v>1284</v>
      </c>
      <c r="J711" s="43">
        <v>71219.199999999997</v>
      </c>
    </row>
    <row r="712" spans="2:10" ht="14.1" customHeight="1" x14ac:dyDescent="0.25">
      <c r="B712" s="42" t="s">
        <v>1285</v>
      </c>
      <c r="C712" s="42" t="s">
        <v>1286</v>
      </c>
      <c r="D712" s="43">
        <v>160451.20000000001</v>
      </c>
      <c r="E712" s="41"/>
      <c r="F712" s="41"/>
      <c r="G712" s="41"/>
      <c r="H712" s="42" t="s">
        <v>1285</v>
      </c>
      <c r="I712" s="42" t="s">
        <v>1286</v>
      </c>
      <c r="J712" s="43">
        <v>160451.20000000001</v>
      </c>
    </row>
    <row r="713" spans="2:10" ht="14.1" customHeight="1" x14ac:dyDescent="0.25">
      <c r="B713" s="42" t="s">
        <v>1287</v>
      </c>
      <c r="C713" s="42" t="s">
        <v>1288</v>
      </c>
      <c r="D713" s="43">
        <v>96408</v>
      </c>
      <c r="E713" s="41"/>
      <c r="F713" s="41"/>
      <c r="G713" s="41"/>
      <c r="H713" s="42" t="s">
        <v>1287</v>
      </c>
      <c r="I713" s="42" t="s">
        <v>1288</v>
      </c>
      <c r="J713" s="43">
        <v>96408</v>
      </c>
    </row>
    <row r="714" spans="2:10" ht="14.1" customHeight="1" x14ac:dyDescent="0.25">
      <c r="B714" s="42" t="s">
        <v>1289</v>
      </c>
      <c r="C714" s="42" t="s">
        <v>1290</v>
      </c>
      <c r="D714" s="43">
        <v>160451.20000000001</v>
      </c>
      <c r="E714" s="41"/>
      <c r="F714" s="41"/>
      <c r="G714" s="41"/>
      <c r="H714" s="42" t="s">
        <v>1289</v>
      </c>
      <c r="I714" s="42" t="s">
        <v>1290</v>
      </c>
      <c r="J714" s="43">
        <v>160451.20000000001</v>
      </c>
    </row>
    <row r="715" spans="2:10" ht="14.1" customHeight="1" x14ac:dyDescent="0.25">
      <c r="B715" s="42" t="s">
        <v>1291</v>
      </c>
      <c r="C715" s="42" t="s">
        <v>1292</v>
      </c>
      <c r="D715" s="43">
        <v>140316.79999999999</v>
      </c>
      <c r="E715" s="41"/>
      <c r="F715" s="41"/>
      <c r="G715" s="41"/>
      <c r="H715" s="42" t="s">
        <v>1291</v>
      </c>
      <c r="I715" s="42" t="s">
        <v>1292</v>
      </c>
      <c r="J715" s="43">
        <v>140316.79999999999</v>
      </c>
    </row>
    <row r="716" spans="2:10" ht="14.1" customHeight="1" x14ac:dyDescent="0.25">
      <c r="B716" s="42" t="s">
        <v>1293</v>
      </c>
      <c r="C716" s="42" t="s">
        <v>1294</v>
      </c>
      <c r="D716" s="43">
        <v>199180.79999999999</v>
      </c>
      <c r="E716" s="41"/>
      <c r="F716" s="41"/>
      <c r="G716" s="41"/>
      <c r="H716" s="42" t="s">
        <v>1293</v>
      </c>
      <c r="I716" s="42" t="s">
        <v>1294</v>
      </c>
      <c r="J716" s="43">
        <v>199180.79999999999</v>
      </c>
    </row>
    <row r="717" spans="2:10" ht="14.1" customHeight="1" x14ac:dyDescent="0.25">
      <c r="B717" s="42" t="s">
        <v>1295</v>
      </c>
      <c r="C717" s="42" t="s">
        <v>1296</v>
      </c>
      <c r="D717" s="43">
        <v>140316.79999999999</v>
      </c>
      <c r="E717" s="41"/>
      <c r="F717" s="41"/>
      <c r="G717" s="41"/>
      <c r="H717" s="42" t="s">
        <v>1295</v>
      </c>
      <c r="I717" s="42" t="s">
        <v>1296</v>
      </c>
      <c r="J717" s="43">
        <v>140316.79999999999</v>
      </c>
    </row>
    <row r="718" spans="2:10" ht="14.1" customHeight="1" x14ac:dyDescent="0.25">
      <c r="B718" s="42" t="s">
        <v>1297</v>
      </c>
      <c r="C718" s="42" t="s">
        <v>1298</v>
      </c>
      <c r="D718" s="43">
        <v>160451.20000000001</v>
      </c>
      <c r="E718" s="41"/>
      <c r="F718" s="41"/>
      <c r="G718" s="41"/>
      <c r="H718" s="42" t="s">
        <v>1297</v>
      </c>
      <c r="I718" s="42" t="s">
        <v>1298</v>
      </c>
      <c r="J718" s="43">
        <v>160451.20000000001</v>
      </c>
    </row>
    <row r="719" spans="2:10" ht="14.1" customHeight="1" x14ac:dyDescent="0.25">
      <c r="B719" s="42" t="s">
        <v>1299</v>
      </c>
      <c r="C719" s="42" t="s">
        <v>1300</v>
      </c>
      <c r="D719" s="43">
        <v>140316.79999999999</v>
      </c>
      <c r="E719" s="41"/>
      <c r="F719" s="41"/>
      <c r="G719" s="41"/>
      <c r="H719" s="42" t="s">
        <v>1299</v>
      </c>
      <c r="I719" s="42" t="s">
        <v>1300</v>
      </c>
      <c r="J719" s="43">
        <v>140316.79999999999</v>
      </c>
    </row>
    <row r="720" spans="2:10" ht="14.1" customHeight="1" x14ac:dyDescent="0.25">
      <c r="B720" s="42" t="s">
        <v>1301</v>
      </c>
      <c r="C720" s="42" t="s">
        <v>1302</v>
      </c>
      <c r="D720" s="43">
        <v>88816</v>
      </c>
      <c r="E720" s="41"/>
      <c r="F720" s="41"/>
      <c r="G720" s="41"/>
      <c r="H720" s="42" t="s">
        <v>1301</v>
      </c>
      <c r="I720" s="42" t="s">
        <v>1302</v>
      </c>
      <c r="J720" s="43">
        <v>88816</v>
      </c>
    </row>
    <row r="721" spans="2:10" ht="14.1" customHeight="1" x14ac:dyDescent="0.25">
      <c r="B721" s="42" t="s">
        <v>1303</v>
      </c>
      <c r="C721" s="42" t="s">
        <v>1304</v>
      </c>
      <c r="D721" s="43">
        <v>160451.20000000001</v>
      </c>
      <c r="E721" s="41"/>
      <c r="F721" s="41"/>
      <c r="G721" s="41"/>
      <c r="H721" s="42" t="s">
        <v>1303</v>
      </c>
      <c r="I721" s="42" t="s">
        <v>1304</v>
      </c>
      <c r="J721" s="43">
        <v>160451.20000000001</v>
      </c>
    </row>
    <row r="722" spans="2:10" ht="14.1" customHeight="1" x14ac:dyDescent="0.25">
      <c r="B722" s="42" t="s">
        <v>1305</v>
      </c>
      <c r="C722" s="42" t="s">
        <v>1306</v>
      </c>
      <c r="D722" s="43">
        <v>81660.800000000003</v>
      </c>
      <c r="E722" s="41"/>
      <c r="F722" s="41"/>
      <c r="G722" s="41"/>
      <c r="H722" s="42" t="s">
        <v>1305</v>
      </c>
      <c r="I722" s="42" t="s">
        <v>1306</v>
      </c>
      <c r="J722" s="43">
        <v>81660.800000000003</v>
      </c>
    </row>
    <row r="723" spans="2:10" ht="14.1" customHeight="1" x14ac:dyDescent="0.25">
      <c r="B723" s="42" t="s">
        <v>1307</v>
      </c>
      <c r="C723" s="42" t="s">
        <v>1308</v>
      </c>
      <c r="D723" s="43">
        <v>104520</v>
      </c>
      <c r="E723" s="41"/>
      <c r="F723" s="41"/>
      <c r="G723" s="41"/>
      <c r="H723" s="42" t="s">
        <v>1307</v>
      </c>
      <c r="I723" s="42" t="s">
        <v>1308</v>
      </c>
      <c r="J723" s="43">
        <v>104520</v>
      </c>
    </row>
    <row r="724" spans="2:10" ht="14.1" customHeight="1" x14ac:dyDescent="0.25">
      <c r="B724" s="42" t="s">
        <v>1309</v>
      </c>
      <c r="C724" s="42" t="s">
        <v>1310</v>
      </c>
      <c r="D724" s="43">
        <v>96408</v>
      </c>
      <c r="E724" s="41"/>
      <c r="F724" s="41"/>
      <c r="G724" s="41"/>
      <c r="H724" s="42" t="s">
        <v>1309</v>
      </c>
      <c r="I724" s="42" t="s">
        <v>1310</v>
      </c>
      <c r="J724" s="43">
        <v>96408</v>
      </c>
    </row>
    <row r="725" spans="2:10" ht="14.1" customHeight="1" x14ac:dyDescent="0.25">
      <c r="B725" s="42" t="s">
        <v>1311</v>
      </c>
      <c r="C725" s="42" t="s">
        <v>1312</v>
      </c>
      <c r="D725" s="43">
        <v>136572.79999999999</v>
      </c>
      <c r="E725" s="41"/>
      <c r="F725" s="41"/>
      <c r="G725" s="41"/>
      <c r="H725" s="42" t="s">
        <v>1311</v>
      </c>
      <c r="I725" s="42" t="s">
        <v>1312</v>
      </c>
      <c r="J725" s="43">
        <v>136572.79999999999</v>
      </c>
    </row>
    <row r="726" spans="2:10" ht="14.1" customHeight="1" x14ac:dyDescent="0.25">
      <c r="B726" s="42" t="s">
        <v>1313</v>
      </c>
      <c r="C726" s="42" t="s">
        <v>1314</v>
      </c>
      <c r="D726" s="43">
        <v>104520</v>
      </c>
      <c r="E726" s="41"/>
      <c r="F726" s="41"/>
      <c r="G726" s="41"/>
      <c r="H726" s="42" t="s">
        <v>1313</v>
      </c>
      <c r="I726" s="42" t="s">
        <v>1314</v>
      </c>
      <c r="J726" s="43">
        <v>104520</v>
      </c>
    </row>
    <row r="727" spans="2:10" ht="14.1" customHeight="1" x14ac:dyDescent="0.25">
      <c r="B727" s="42" t="s">
        <v>1315</v>
      </c>
      <c r="C727" s="42" t="s">
        <v>1316</v>
      </c>
      <c r="D727" s="43">
        <v>119537.60000000001</v>
      </c>
      <c r="E727" s="41"/>
      <c r="F727" s="41"/>
      <c r="G727" s="41"/>
      <c r="H727" s="42" t="s">
        <v>1315</v>
      </c>
      <c r="I727" s="42" t="s">
        <v>1316</v>
      </c>
      <c r="J727" s="43">
        <v>119537.60000000001</v>
      </c>
    </row>
    <row r="728" spans="2:10" ht="14.1" customHeight="1" x14ac:dyDescent="0.25">
      <c r="B728" s="42" t="s">
        <v>1317</v>
      </c>
      <c r="C728" s="42" t="s">
        <v>1318</v>
      </c>
      <c r="D728" s="43">
        <v>104520</v>
      </c>
      <c r="E728" s="41"/>
      <c r="F728" s="41"/>
      <c r="G728" s="41"/>
      <c r="H728" s="42" t="s">
        <v>1317</v>
      </c>
      <c r="I728" s="42" t="s">
        <v>1318</v>
      </c>
      <c r="J728" s="43">
        <v>104520</v>
      </c>
    </row>
    <row r="729" spans="2:10" ht="14.1" customHeight="1" x14ac:dyDescent="0.25">
      <c r="B729" s="42" t="s">
        <v>1319</v>
      </c>
      <c r="C729" s="42" t="s">
        <v>1320</v>
      </c>
      <c r="D729" s="43">
        <v>104520</v>
      </c>
      <c r="E729" s="41"/>
      <c r="F729" s="41"/>
      <c r="G729" s="41"/>
      <c r="H729" s="42" t="s">
        <v>1319</v>
      </c>
      <c r="I729" s="42" t="s">
        <v>1320</v>
      </c>
      <c r="J729" s="43">
        <v>104520</v>
      </c>
    </row>
    <row r="730" spans="2:10" ht="14.1" customHeight="1" x14ac:dyDescent="0.25">
      <c r="B730" s="42" t="s">
        <v>1321</v>
      </c>
      <c r="C730" s="42" t="s">
        <v>1322</v>
      </c>
      <c r="D730" s="43">
        <v>119537.60000000001</v>
      </c>
      <c r="E730" s="41"/>
      <c r="F730" s="41"/>
      <c r="G730" s="41"/>
      <c r="H730" s="42" t="s">
        <v>1321</v>
      </c>
      <c r="I730" s="42" t="s">
        <v>1322</v>
      </c>
      <c r="J730" s="43">
        <v>119537.60000000001</v>
      </c>
    </row>
    <row r="731" spans="2:10" ht="14.1" customHeight="1" x14ac:dyDescent="0.25">
      <c r="B731" s="42" t="s">
        <v>1323</v>
      </c>
      <c r="C731" s="42" t="s">
        <v>1324</v>
      </c>
      <c r="D731" s="43">
        <v>126006.39999999999</v>
      </c>
      <c r="E731" s="41"/>
      <c r="F731" s="41"/>
      <c r="G731" s="41"/>
      <c r="H731" s="42" t="s">
        <v>1323</v>
      </c>
      <c r="I731" s="42" t="s">
        <v>1324</v>
      </c>
      <c r="J731" s="43">
        <v>126006.39999999999</v>
      </c>
    </row>
    <row r="732" spans="2:10" ht="14.1" customHeight="1" x14ac:dyDescent="0.25">
      <c r="B732" s="42" t="s">
        <v>1325</v>
      </c>
      <c r="C732" s="42" t="s">
        <v>1326</v>
      </c>
      <c r="D732" s="43">
        <v>160451.20000000001</v>
      </c>
      <c r="E732" s="41"/>
      <c r="F732" s="41"/>
      <c r="G732" s="41"/>
      <c r="H732" s="42" t="s">
        <v>1325</v>
      </c>
      <c r="I732" s="42" t="s">
        <v>1326</v>
      </c>
      <c r="J732" s="43">
        <v>160451.20000000001</v>
      </c>
    </row>
    <row r="733" spans="2:10" ht="14.1" customHeight="1" x14ac:dyDescent="0.25">
      <c r="B733" s="42" t="s">
        <v>1327</v>
      </c>
      <c r="C733" s="42" t="s">
        <v>1328</v>
      </c>
      <c r="D733" s="43">
        <v>193876.8</v>
      </c>
      <c r="E733" s="41"/>
      <c r="F733" s="41"/>
      <c r="G733" s="41"/>
      <c r="H733" s="42" t="s">
        <v>1327</v>
      </c>
      <c r="I733" s="42" t="s">
        <v>1328</v>
      </c>
      <c r="J733" s="43">
        <v>193876.8</v>
      </c>
    </row>
    <row r="734" spans="2:10" ht="14.1" customHeight="1" x14ac:dyDescent="0.25">
      <c r="B734" s="42" t="s">
        <v>1329</v>
      </c>
      <c r="C734" s="42" t="s">
        <v>1330</v>
      </c>
      <c r="D734" s="43">
        <v>96408</v>
      </c>
      <c r="E734" s="41"/>
      <c r="F734" s="41"/>
      <c r="G734" s="41"/>
      <c r="H734" s="42" t="s">
        <v>1329</v>
      </c>
      <c r="I734" s="42" t="s">
        <v>1330</v>
      </c>
      <c r="J734" s="43">
        <v>96408</v>
      </c>
    </row>
    <row r="735" spans="2:10" ht="14.1" customHeight="1" x14ac:dyDescent="0.25">
      <c r="B735" s="42" t="s">
        <v>1331</v>
      </c>
      <c r="C735" s="42" t="s">
        <v>1332</v>
      </c>
      <c r="D735" s="43">
        <v>169166.4</v>
      </c>
      <c r="E735" s="41"/>
      <c r="F735" s="41"/>
      <c r="G735" s="41"/>
      <c r="H735" s="42" t="s">
        <v>1331</v>
      </c>
      <c r="I735" s="42" t="s">
        <v>1332</v>
      </c>
      <c r="J735" s="43">
        <v>169166.4</v>
      </c>
    </row>
    <row r="736" spans="2:10" ht="14.1" customHeight="1" x14ac:dyDescent="0.25">
      <c r="B736" s="42" t="s">
        <v>1333</v>
      </c>
      <c r="C736" s="42" t="s">
        <v>1334</v>
      </c>
      <c r="D736" s="43">
        <v>144123.20000000001</v>
      </c>
      <c r="E736" s="41"/>
      <c r="F736" s="41"/>
      <c r="G736" s="41"/>
      <c r="H736" s="42" t="s">
        <v>1333</v>
      </c>
      <c r="I736" s="42" t="s">
        <v>1334</v>
      </c>
      <c r="J736" s="43">
        <v>144123.20000000001</v>
      </c>
    </row>
    <row r="737" spans="2:10" ht="14.1" customHeight="1" x14ac:dyDescent="0.25">
      <c r="B737" s="42" t="s">
        <v>1335</v>
      </c>
      <c r="C737" s="42" t="s">
        <v>1336</v>
      </c>
      <c r="D737" s="43">
        <v>129563.2</v>
      </c>
      <c r="E737" s="41"/>
      <c r="F737" s="41"/>
      <c r="G737" s="41"/>
      <c r="H737" s="42" t="s">
        <v>1335</v>
      </c>
      <c r="I737" s="42" t="s">
        <v>1336</v>
      </c>
      <c r="J737" s="43">
        <v>129563.2</v>
      </c>
    </row>
    <row r="738" spans="2:10" ht="14.1" customHeight="1" x14ac:dyDescent="0.25">
      <c r="B738" s="42" t="s">
        <v>1337</v>
      </c>
      <c r="C738" s="42" t="s">
        <v>1338</v>
      </c>
      <c r="D738" s="43">
        <v>160451.20000000001</v>
      </c>
      <c r="E738" s="41"/>
      <c r="F738" s="41"/>
      <c r="G738" s="41"/>
      <c r="H738" s="42" t="s">
        <v>1337</v>
      </c>
      <c r="I738" s="42" t="s">
        <v>1338</v>
      </c>
      <c r="J738" s="43">
        <v>160451.20000000001</v>
      </c>
    </row>
    <row r="739" spans="2:10" ht="14.1" customHeight="1" x14ac:dyDescent="0.25">
      <c r="B739" s="42" t="s">
        <v>1339</v>
      </c>
      <c r="C739" s="42" t="s">
        <v>1340</v>
      </c>
      <c r="D739" s="43">
        <v>193876.8</v>
      </c>
      <c r="E739" s="41"/>
      <c r="F739" s="41"/>
      <c r="G739" s="41"/>
      <c r="H739" s="42" t="s">
        <v>1339</v>
      </c>
      <c r="I739" s="42" t="s">
        <v>1340</v>
      </c>
      <c r="J739" s="43">
        <v>193876.8</v>
      </c>
    </row>
    <row r="740" spans="2:10" ht="14.1" customHeight="1" x14ac:dyDescent="0.25">
      <c r="B740" s="42" t="s">
        <v>1341</v>
      </c>
      <c r="C740" s="42" t="s">
        <v>1342</v>
      </c>
      <c r="D740" s="43">
        <v>129563.2</v>
      </c>
      <c r="E740" s="41"/>
      <c r="F740" s="41"/>
      <c r="G740" s="41"/>
      <c r="H740" s="42" t="s">
        <v>1341</v>
      </c>
      <c r="I740" s="42" t="s">
        <v>1342</v>
      </c>
      <c r="J740" s="43">
        <v>129563.2</v>
      </c>
    </row>
    <row r="741" spans="2:10" ht="14.1" customHeight="1" x14ac:dyDescent="0.25">
      <c r="B741" s="42" t="s">
        <v>1343</v>
      </c>
      <c r="C741" s="42" t="s">
        <v>1344</v>
      </c>
      <c r="D741" s="43">
        <v>104520</v>
      </c>
      <c r="E741" s="41"/>
      <c r="F741" s="41"/>
      <c r="G741" s="41"/>
      <c r="H741" s="42" t="s">
        <v>1343</v>
      </c>
      <c r="I741" s="42" t="s">
        <v>1344</v>
      </c>
      <c r="J741" s="43">
        <v>104520</v>
      </c>
    </row>
    <row r="742" spans="2:10" ht="14.1" customHeight="1" x14ac:dyDescent="0.25">
      <c r="B742" s="42" t="s">
        <v>1345</v>
      </c>
      <c r="C742" s="42" t="s">
        <v>1346</v>
      </c>
      <c r="D742" s="43">
        <v>75212.800000000003</v>
      </c>
      <c r="E742" s="41"/>
      <c r="F742" s="41"/>
      <c r="G742" s="41"/>
      <c r="H742" s="42" t="s">
        <v>1345</v>
      </c>
      <c r="I742" s="42" t="s">
        <v>1346</v>
      </c>
      <c r="J742" s="43">
        <v>75212.800000000003</v>
      </c>
    </row>
    <row r="743" spans="2:10" ht="14.1" customHeight="1" x14ac:dyDescent="0.25">
      <c r="B743" s="42" t="s">
        <v>1347</v>
      </c>
      <c r="C743" s="42" t="s">
        <v>1348</v>
      </c>
      <c r="D743" s="43">
        <v>104520</v>
      </c>
      <c r="E743" s="41"/>
      <c r="F743" s="41"/>
      <c r="G743" s="41"/>
      <c r="H743" s="42" t="s">
        <v>1347</v>
      </c>
      <c r="I743" s="42" t="s">
        <v>1348</v>
      </c>
      <c r="J743" s="43">
        <v>104520</v>
      </c>
    </row>
    <row r="744" spans="2:10" ht="14.1" customHeight="1" x14ac:dyDescent="0.25">
      <c r="B744" s="42" t="s">
        <v>1349</v>
      </c>
      <c r="C744" s="42" t="s">
        <v>1350</v>
      </c>
      <c r="D744" s="43">
        <v>81660.800000000003</v>
      </c>
      <c r="E744" s="41"/>
      <c r="F744" s="41"/>
      <c r="G744" s="41"/>
      <c r="H744" s="42" t="s">
        <v>1349</v>
      </c>
      <c r="I744" s="42" t="s">
        <v>1350</v>
      </c>
      <c r="J744" s="43">
        <v>81660.800000000003</v>
      </c>
    </row>
    <row r="745" spans="2:10" ht="14.1" customHeight="1" x14ac:dyDescent="0.25">
      <c r="B745" s="42" t="s">
        <v>1351</v>
      </c>
      <c r="C745" s="42" t="s">
        <v>1352</v>
      </c>
      <c r="D745" s="43">
        <v>104520</v>
      </c>
      <c r="E745" s="41"/>
      <c r="F745" s="41"/>
      <c r="G745" s="41"/>
      <c r="H745" s="42" t="s">
        <v>1351</v>
      </c>
      <c r="I745" s="42" t="s">
        <v>1352</v>
      </c>
      <c r="J745" s="43">
        <v>104520</v>
      </c>
    </row>
    <row r="746" spans="2:10" ht="14.1" customHeight="1" x14ac:dyDescent="0.25">
      <c r="B746" s="42" t="s">
        <v>1353</v>
      </c>
      <c r="C746" s="42" t="s">
        <v>1354</v>
      </c>
      <c r="D746" s="43">
        <v>107411.2</v>
      </c>
      <c r="E746" s="41"/>
      <c r="F746" s="41"/>
      <c r="G746" s="41"/>
      <c r="H746" s="42" t="s">
        <v>1353</v>
      </c>
      <c r="I746" s="42" t="s">
        <v>1354</v>
      </c>
      <c r="J746" s="43">
        <v>113318.39999999999</v>
      </c>
    </row>
    <row r="747" spans="2:10" ht="14.1" customHeight="1" x14ac:dyDescent="0.25">
      <c r="B747" s="42" t="s">
        <v>1355</v>
      </c>
      <c r="C747" s="42" t="s">
        <v>1356</v>
      </c>
      <c r="D747" s="43">
        <v>160451.20000000001</v>
      </c>
      <c r="E747" s="41"/>
      <c r="F747" s="41"/>
      <c r="G747" s="41"/>
      <c r="H747" s="42" t="s">
        <v>1355</v>
      </c>
      <c r="I747" s="42" t="s">
        <v>1356</v>
      </c>
      <c r="J747" s="43">
        <v>160451.20000000001</v>
      </c>
    </row>
    <row r="748" spans="2:10" ht="14.1" customHeight="1" x14ac:dyDescent="0.25">
      <c r="B748" s="42" t="s">
        <v>1357</v>
      </c>
      <c r="C748" s="42" t="s">
        <v>1358</v>
      </c>
      <c r="D748" s="43">
        <v>136572.79999999999</v>
      </c>
      <c r="E748" s="41"/>
      <c r="F748" s="41"/>
      <c r="G748" s="41"/>
      <c r="H748" s="42" t="s">
        <v>1357</v>
      </c>
      <c r="I748" s="42" t="s">
        <v>1358</v>
      </c>
      <c r="J748" s="43">
        <v>136572.79999999999</v>
      </c>
    </row>
    <row r="749" spans="2:10" ht="14.1" customHeight="1" x14ac:dyDescent="0.25">
      <c r="B749" s="42" t="s">
        <v>1359</v>
      </c>
      <c r="C749" s="42" t="s">
        <v>1360</v>
      </c>
      <c r="D749" s="43">
        <v>84011.199999999997</v>
      </c>
      <c r="E749" s="41"/>
      <c r="F749" s="41"/>
      <c r="G749" s="41"/>
      <c r="H749" s="42" t="s">
        <v>1359</v>
      </c>
      <c r="I749" s="42" t="s">
        <v>1360</v>
      </c>
      <c r="J749" s="43">
        <v>84011.199999999997</v>
      </c>
    </row>
    <row r="750" spans="2:10" ht="14.1" customHeight="1" x14ac:dyDescent="0.25">
      <c r="B750" s="42" t="s">
        <v>1361</v>
      </c>
      <c r="C750" s="42" t="s">
        <v>1362</v>
      </c>
      <c r="D750" s="43">
        <v>129563.2</v>
      </c>
      <c r="E750" s="41"/>
      <c r="F750" s="41"/>
      <c r="G750" s="41"/>
      <c r="H750" s="42" t="s">
        <v>1361</v>
      </c>
      <c r="I750" s="42" t="s">
        <v>1362</v>
      </c>
      <c r="J750" s="43">
        <v>129563.2</v>
      </c>
    </row>
    <row r="751" spans="2:10" ht="14.1" customHeight="1" x14ac:dyDescent="0.25">
      <c r="B751" s="42" t="s">
        <v>1363</v>
      </c>
      <c r="C751" s="42" t="s">
        <v>1364</v>
      </c>
      <c r="D751" s="43">
        <v>140316.79999999999</v>
      </c>
      <c r="E751" s="41"/>
      <c r="F751" s="41"/>
      <c r="G751" s="41"/>
      <c r="H751" s="42" t="s">
        <v>1363</v>
      </c>
      <c r="I751" s="42" t="s">
        <v>1364</v>
      </c>
      <c r="J751" s="43">
        <v>140316.79999999999</v>
      </c>
    </row>
    <row r="752" spans="2:10" ht="14.1" customHeight="1" x14ac:dyDescent="0.25">
      <c r="B752" s="42" t="s">
        <v>1365</v>
      </c>
      <c r="C752" s="42" t="s">
        <v>1366</v>
      </c>
      <c r="D752" s="43">
        <v>86278.399999999994</v>
      </c>
      <c r="E752" s="41"/>
      <c r="F752" s="41"/>
      <c r="G752" s="41"/>
      <c r="H752" s="42" t="s">
        <v>1365</v>
      </c>
      <c r="I752" s="42" t="s">
        <v>1366</v>
      </c>
      <c r="J752" s="43">
        <v>86278.399999999994</v>
      </c>
    </row>
    <row r="753" spans="2:10" ht="14.1" customHeight="1" x14ac:dyDescent="0.25">
      <c r="B753" s="42" t="s">
        <v>1367</v>
      </c>
      <c r="C753" s="42" t="s">
        <v>1368</v>
      </c>
      <c r="D753" s="43">
        <v>129563.2</v>
      </c>
      <c r="E753" s="41"/>
      <c r="F753" s="41"/>
      <c r="G753" s="41"/>
      <c r="H753" s="42" t="s">
        <v>1367</v>
      </c>
      <c r="I753" s="42" t="s">
        <v>1368</v>
      </c>
      <c r="J753" s="43">
        <v>129563.2</v>
      </c>
    </row>
    <row r="754" spans="2:10" ht="14.1" customHeight="1" x14ac:dyDescent="0.25">
      <c r="B754" s="42" t="s">
        <v>1369</v>
      </c>
      <c r="C754" s="42" t="s">
        <v>1370</v>
      </c>
      <c r="D754" s="43">
        <v>119537.60000000001</v>
      </c>
      <c r="E754" s="41"/>
      <c r="F754" s="41"/>
      <c r="G754" s="41"/>
      <c r="H754" s="42" t="s">
        <v>1369</v>
      </c>
      <c r="I754" s="42" t="s">
        <v>1370</v>
      </c>
      <c r="J754" s="43">
        <v>119537.60000000001</v>
      </c>
    </row>
    <row r="755" spans="2:10" ht="14.1" customHeight="1" x14ac:dyDescent="0.25">
      <c r="B755" s="42" t="s">
        <v>1371</v>
      </c>
      <c r="C755" s="42" t="s">
        <v>1372</v>
      </c>
      <c r="D755" s="43">
        <v>164756.79999999999</v>
      </c>
      <c r="E755" s="41"/>
      <c r="F755" s="41"/>
      <c r="G755" s="41"/>
      <c r="H755" s="42" t="s">
        <v>1371</v>
      </c>
      <c r="I755" s="42" t="s">
        <v>1372</v>
      </c>
      <c r="J755" s="43">
        <v>164756.79999999999</v>
      </c>
    </row>
    <row r="756" spans="2:10" ht="14.1" customHeight="1" x14ac:dyDescent="0.25">
      <c r="B756" s="42" t="s">
        <v>1373</v>
      </c>
      <c r="C756" s="42" t="s">
        <v>1374</v>
      </c>
      <c r="D756" s="43">
        <v>160451.20000000001</v>
      </c>
      <c r="E756" s="41"/>
      <c r="F756" s="41"/>
      <c r="G756" s="41"/>
      <c r="H756" s="42" t="s">
        <v>1373</v>
      </c>
      <c r="I756" s="42" t="s">
        <v>1374</v>
      </c>
      <c r="J756" s="43">
        <v>160451.20000000001</v>
      </c>
    </row>
    <row r="757" spans="2:10" ht="14.1" customHeight="1" x14ac:dyDescent="0.25">
      <c r="B757" s="42" t="s">
        <v>1375</v>
      </c>
      <c r="C757" s="42" t="s">
        <v>1376</v>
      </c>
      <c r="D757" s="43">
        <v>136572.79999999999</v>
      </c>
      <c r="E757" s="41"/>
      <c r="F757" s="41"/>
      <c r="G757" s="41"/>
      <c r="H757" s="42" t="s">
        <v>1375</v>
      </c>
      <c r="I757" s="42" t="s">
        <v>1376</v>
      </c>
      <c r="J757" s="43">
        <v>136572.79999999999</v>
      </c>
    </row>
    <row r="758" spans="2:10" ht="14.1" customHeight="1" x14ac:dyDescent="0.25">
      <c r="B758" s="42" t="s">
        <v>1377</v>
      </c>
      <c r="C758" s="42" t="s">
        <v>1378</v>
      </c>
      <c r="D758" s="43">
        <v>226470.39999999999</v>
      </c>
      <c r="E758" s="41"/>
      <c r="F758" s="41"/>
      <c r="G758" s="41"/>
      <c r="H758" s="42" t="s">
        <v>1377</v>
      </c>
      <c r="I758" s="42" t="s">
        <v>1378</v>
      </c>
      <c r="J758" s="43">
        <v>226470.39999999999</v>
      </c>
    </row>
    <row r="759" spans="2:10" ht="14.1" customHeight="1" x14ac:dyDescent="0.25">
      <c r="B759" s="42" t="s">
        <v>1379</v>
      </c>
      <c r="C759" s="42" t="s">
        <v>1380</v>
      </c>
      <c r="D759" s="43">
        <v>156249.60000000001</v>
      </c>
      <c r="E759" s="41"/>
      <c r="F759" s="41"/>
      <c r="G759" s="41"/>
      <c r="H759" s="42" t="s">
        <v>1379</v>
      </c>
      <c r="I759" s="42" t="s">
        <v>1380</v>
      </c>
      <c r="J759" s="43">
        <v>156249.60000000001</v>
      </c>
    </row>
    <row r="760" spans="2:10" ht="14.1" customHeight="1" x14ac:dyDescent="0.25">
      <c r="B760" s="42" t="s">
        <v>1381</v>
      </c>
      <c r="C760" s="42" t="s">
        <v>1382</v>
      </c>
      <c r="D760" s="43">
        <v>73216</v>
      </c>
      <c r="E760" s="41"/>
      <c r="F760" s="41"/>
      <c r="G760" s="41"/>
      <c r="H760" s="42" t="s">
        <v>1381</v>
      </c>
      <c r="I760" s="42" t="s">
        <v>1382</v>
      </c>
      <c r="J760" s="43">
        <v>73216</v>
      </c>
    </row>
    <row r="761" spans="2:10" ht="14.1" customHeight="1" x14ac:dyDescent="0.25">
      <c r="B761" s="42" t="s">
        <v>1383</v>
      </c>
      <c r="C761" s="42" t="s">
        <v>1384</v>
      </c>
      <c r="D761" s="43">
        <v>126006.39999999999</v>
      </c>
      <c r="E761" s="41"/>
      <c r="F761" s="41"/>
      <c r="G761" s="41"/>
      <c r="H761" s="42" t="s">
        <v>1383</v>
      </c>
      <c r="I761" s="42" t="s">
        <v>1384</v>
      </c>
      <c r="J761" s="43">
        <v>126006.39999999999</v>
      </c>
    </row>
    <row r="762" spans="2:10" ht="14.1" customHeight="1" x14ac:dyDescent="0.25">
      <c r="B762" s="42" t="s">
        <v>1385</v>
      </c>
      <c r="C762" s="42" t="s">
        <v>1386</v>
      </c>
      <c r="D762" s="43">
        <v>107411.2</v>
      </c>
      <c r="E762" s="41"/>
      <c r="F762" s="41"/>
      <c r="G762" s="41"/>
      <c r="H762" s="42" t="s">
        <v>1385</v>
      </c>
      <c r="I762" s="42" t="s">
        <v>1386</v>
      </c>
      <c r="J762" s="43">
        <v>107411.2</v>
      </c>
    </row>
    <row r="763" spans="2:10" ht="14.1" customHeight="1" x14ac:dyDescent="0.25">
      <c r="B763" s="42" t="s">
        <v>1387</v>
      </c>
      <c r="C763" s="42" t="s">
        <v>1388</v>
      </c>
      <c r="D763" s="43">
        <v>93766.399999999994</v>
      </c>
      <c r="E763" s="41"/>
      <c r="F763" s="41"/>
      <c r="G763" s="41"/>
      <c r="H763" s="42" t="s">
        <v>1387</v>
      </c>
      <c r="I763" s="42" t="s">
        <v>1388</v>
      </c>
      <c r="J763" s="43">
        <v>93766.399999999994</v>
      </c>
    </row>
    <row r="764" spans="2:10" ht="14.1" customHeight="1" x14ac:dyDescent="0.25">
      <c r="B764" s="42" t="s">
        <v>1389</v>
      </c>
      <c r="C764" s="42" t="s">
        <v>1390</v>
      </c>
      <c r="D764" s="43">
        <v>129563.2</v>
      </c>
      <c r="E764" s="41"/>
      <c r="F764" s="41"/>
      <c r="G764" s="41"/>
      <c r="H764" s="42" t="s">
        <v>1389</v>
      </c>
      <c r="I764" s="42" t="s">
        <v>1390</v>
      </c>
      <c r="J764" s="43">
        <v>129563.2</v>
      </c>
    </row>
    <row r="765" spans="2:10" ht="14.1" customHeight="1" x14ac:dyDescent="0.25">
      <c r="B765" s="42" t="s">
        <v>1391</v>
      </c>
      <c r="C765" s="42" t="s">
        <v>1392</v>
      </c>
      <c r="D765" s="43">
        <v>86278.399999999994</v>
      </c>
      <c r="E765" s="41"/>
      <c r="F765" s="41"/>
      <c r="G765" s="41"/>
      <c r="H765" s="42" t="s">
        <v>1391</v>
      </c>
      <c r="I765" s="42" t="s">
        <v>1392</v>
      </c>
      <c r="J765" s="43">
        <v>86278.399999999994</v>
      </c>
    </row>
    <row r="766" spans="2:10" ht="14.1" customHeight="1" x14ac:dyDescent="0.25">
      <c r="B766" s="42" t="s">
        <v>1393</v>
      </c>
      <c r="C766" s="42" t="s">
        <v>1394</v>
      </c>
      <c r="D766" s="43">
        <v>169166.4</v>
      </c>
      <c r="E766" s="41"/>
      <c r="F766" s="41"/>
      <c r="G766" s="41"/>
      <c r="H766" s="42" t="s">
        <v>1393</v>
      </c>
      <c r="I766" s="42" t="s">
        <v>1394</v>
      </c>
      <c r="J766" s="43">
        <v>169166.4</v>
      </c>
    </row>
    <row r="767" spans="2:10" ht="14.1" customHeight="1" x14ac:dyDescent="0.25">
      <c r="B767" s="42" t="s">
        <v>1395</v>
      </c>
      <c r="C767" s="42" t="s">
        <v>1396</v>
      </c>
      <c r="D767" s="43">
        <v>129563.2</v>
      </c>
      <c r="E767" s="41"/>
      <c r="F767" s="41"/>
      <c r="G767" s="41"/>
      <c r="H767" s="42" t="s">
        <v>1395</v>
      </c>
      <c r="I767" s="42" t="s">
        <v>1396</v>
      </c>
      <c r="J767" s="43">
        <v>129563.2</v>
      </c>
    </row>
    <row r="768" spans="2:10" ht="14.1" customHeight="1" x14ac:dyDescent="0.25">
      <c r="B768" s="42" t="s">
        <v>1397</v>
      </c>
      <c r="C768" s="42" t="s">
        <v>1398</v>
      </c>
      <c r="D768" s="43">
        <v>119537.60000000001</v>
      </c>
      <c r="E768" s="41"/>
      <c r="F768" s="41"/>
      <c r="G768" s="41"/>
      <c r="H768" s="42" t="s">
        <v>1397</v>
      </c>
      <c r="I768" s="42" t="s">
        <v>1398</v>
      </c>
      <c r="J768" s="43">
        <v>119537.60000000001</v>
      </c>
    </row>
    <row r="769" spans="2:10" ht="14.1" customHeight="1" x14ac:dyDescent="0.25">
      <c r="B769" s="42" t="s">
        <v>1399</v>
      </c>
      <c r="C769" s="42" t="s">
        <v>1400</v>
      </c>
      <c r="D769" s="43">
        <v>110302.39999999999</v>
      </c>
      <c r="E769" s="41"/>
      <c r="F769" s="41"/>
      <c r="G769" s="41"/>
      <c r="H769" s="42" t="s">
        <v>1399</v>
      </c>
      <c r="I769" s="42" t="s">
        <v>1400</v>
      </c>
      <c r="J769" s="43">
        <v>110302.39999999999</v>
      </c>
    </row>
    <row r="770" spans="2:10" ht="14.1" customHeight="1" x14ac:dyDescent="0.25">
      <c r="B770" s="42" t="s">
        <v>1401</v>
      </c>
      <c r="C770" s="42" t="s">
        <v>1402</v>
      </c>
      <c r="D770" s="43">
        <v>107411.2</v>
      </c>
      <c r="E770" s="41"/>
      <c r="F770" s="41"/>
      <c r="G770" s="41"/>
      <c r="H770" s="42" t="s">
        <v>1401</v>
      </c>
      <c r="I770" s="42" t="s">
        <v>1402</v>
      </c>
      <c r="J770" s="43">
        <v>107411.2</v>
      </c>
    </row>
    <row r="771" spans="2:10" ht="14.1" customHeight="1" x14ac:dyDescent="0.25">
      <c r="B771" s="42" t="s">
        <v>1403</v>
      </c>
      <c r="C771" s="42" t="s">
        <v>1404</v>
      </c>
      <c r="D771" s="43">
        <v>160451.20000000001</v>
      </c>
      <c r="E771" s="41"/>
      <c r="F771" s="41"/>
      <c r="G771" s="41"/>
      <c r="H771" s="42" t="s">
        <v>1403</v>
      </c>
      <c r="I771" s="42" t="s">
        <v>1404</v>
      </c>
      <c r="J771" s="43">
        <v>160451.20000000001</v>
      </c>
    </row>
    <row r="772" spans="2:10" ht="14.1" customHeight="1" x14ac:dyDescent="0.25">
      <c r="B772" s="42" t="s">
        <v>1405</v>
      </c>
      <c r="C772" s="42" t="s">
        <v>1406</v>
      </c>
      <c r="D772" s="43">
        <v>99049.600000000006</v>
      </c>
      <c r="E772" s="41"/>
      <c r="F772" s="41"/>
      <c r="G772" s="41"/>
      <c r="H772" s="42" t="s">
        <v>1405</v>
      </c>
      <c r="I772" s="42" t="s">
        <v>1406</v>
      </c>
      <c r="J772" s="43">
        <v>99049.600000000006</v>
      </c>
    </row>
    <row r="773" spans="2:10" ht="14.1" customHeight="1" x14ac:dyDescent="0.25">
      <c r="B773" s="42" t="s">
        <v>1407</v>
      </c>
      <c r="C773" s="42" t="s">
        <v>1408</v>
      </c>
      <c r="D773" s="43">
        <v>101753.60000000001</v>
      </c>
      <c r="E773" s="41"/>
      <c r="F773" s="41"/>
      <c r="G773" s="41"/>
      <c r="H773" s="42" t="s">
        <v>1407</v>
      </c>
      <c r="I773" s="42" t="s">
        <v>1408</v>
      </c>
      <c r="J773" s="43">
        <v>101753.60000000001</v>
      </c>
    </row>
    <row r="774" spans="2:10" ht="14.1" customHeight="1" x14ac:dyDescent="0.25">
      <c r="B774" s="42" t="s">
        <v>1409</v>
      </c>
      <c r="C774" s="42" t="s">
        <v>1410</v>
      </c>
      <c r="D774" s="43">
        <v>88816</v>
      </c>
      <c r="E774" s="41"/>
      <c r="F774" s="41"/>
      <c r="G774" s="41"/>
      <c r="H774" s="42" t="s">
        <v>1409</v>
      </c>
      <c r="I774" s="42" t="s">
        <v>1410</v>
      </c>
      <c r="J774" s="43">
        <v>88816</v>
      </c>
    </row>
    <row r="775" spans="2:10" ht="14.1" customHeight="1" x14ac:dyDescent="0.25">
      <c r="B775" s="42" t="s">
        <v>1411</v>
      </c>
      <c r="C775" s="42" t="s">
        <v>1412</v>
      </c>
      <c r="D775" s="43">
        <v>164756.79999999999</v>
      </c>
      <c r="E775" s="41"/>
      <c r="F775" s="41"/>
      <c r="G775" s="41"/>
      <c r="H775" s="42" t="s">
        <v>1411</v>
      </c>
      <c r="I775" s="42" t="s">
        <v>1412</v>
      </c>
      <c r="J775" s="43">
        <v>164756.79999999999</v>
      </c>
    </row>
    <row r="776" spans="2:10" ht="14.1" customHeight="1" x14ac:dyDescent="0.25">
      <c r="B776" s="42" t="s">
        <v>1413</v>
      </c>
      <c r="C776" s="42" t="s">
        <v>1414</v>
      </c>
      <c r="D776" s="43">
        <v>129563.2</v>
      </c>
      <c r="E776" s="41"/>
      <c r="F776" s="41"/>
      <c r="G776" s="41"/>
      <c r="H776" s="42" t="s">
        <v>1413</v>
      </c>
      <c r="I776" s="42" t="s">
        <v>1414</v>
      </c>
      <c r="J776" s="43">
        <v>129563.2</v>
      </c>
    </row>
    <row r="777" spans="2:10" ht="14.1" customHeight="1" x14ac:dyDescent="0.25">
      <c r="B777" s="42" t="s">
        <v>1415</v>
      </c>
      <c r="C777" s="42" t="s">
        <v>1416</v>
      </c>
      <c r="D777" s="43">
        <v>160451.20000000001</v>
      </c>
      <c r="E777" s="41"/>
      <c r="F777" s="41"/>
      <c r="G777" s="41"/>
      <c r="H777" s="42" t="s">
        <v>1415</v>
      </c>
      <c r="I777" s="42" t="s">
        <v>1416</v>
      </c>
      <c r="J777" s="43">
        <v>160451.20000000001</v>
      </c>
    </row>
    <row r="778" spans="2:10" ht="14.1" customHeight="1" x14ac:dyDescent="0.25">
      <c r="B778" s="42" t="s">
        <v>1417</v>
      </c>
      <c r="C778" s="42" t="s">
        <v>1418</v>
      </c>
      <c r="D778" s="43">
        <v>86278.399999999994</v>
      </c>
      <c r="E778" s="41"/>
      <c r="F778" s="41"/>
      <c r="G778" s="41"/>
      <c r="H778" s="42" t="s">
        <v>1417</v>
      </c>
      <c r="I778" s="42" t="s">
        <v>1418</v>
      </c>
      <c r="J778" s="43">
        <v>88816</v>
      </c>
    </row>
    <row r="779" spans="2:10" ht="14.1" customHeight="1" x14ac:dyDescent="0.25">
      <c r="B779" s="42" t="s">
        <v>1419</v>
      </c>
      <c r="C779" s="42" t="s">
        <v>1420</v>
      </c>
      <c r="D779" s="43">
        <v>91228.800000000003</v>
      </c>
      <c r="E779" s="41"/>
      <c r="F779" s="41"/>
      <c r="G779" s="41"/>
      <c r="H779" s="42" t="s">
        <v>1419</v>
      </c>
      <c r="I779" s="42" t="s">
        <v>1420</v>
      </c>
      <c r="J779" s="43">
        <v>91228.800000000003</v>
      </c>
    </row>
    <row r="780" spans="2:10" ht="14.1" customHeight="1" x14ac:dyDescent="0.25">
      <c r="B780" s="42" t="s">
        <v>1421</v>
      </c>
      <c r="C780" s="42" t="s">
        <v>1422</v>
      </c>
      <c r="D780" s="43">
        <v>160451.20000000001</v>
      </c>
      <c r="E780" s="41"/>
      <c r="F780" s="41"/>
      <c r="G780" s="41"/>
      <c r="H780" s="42" t="s">
        <v>1421</v>
      </c>
      <c r="I780" s="42" t="s">
        <v>1422</v>
      </c>
      <c r="J780" s="43">
        <v>160451.20000000001</v>
      </c>
    </row>
    <row r="781" spans="2:10" ht="14.1" customHeight="1" x14ac:dyDescent="0.25">
      <c r="B781" s="42" t="s">
        <v>1423</v>
      </c>
      <c r="C781" s="42" t="s">
        <v>1424</v>
      </c>
      <c r="D781" s="43">
        <v>129563.2</v>
      </c>
      <c r="E781" s="41"/>
      <c r="F781" s="41"/>
      <c r="G781" s="41"/>
      <c r="H781" s="42" t="s">
        <v>1423</v>
      </c>
      <c r="I781" s="42" t="s">
        <v>1424</v>
      </c>
      <c r="J781" s="43">
        <v>129563.2</v>
      </c>
    </row>
    <row r="782" spans="2:10" ht="14.1" customHeight="1" x14ac:dyDescent="0.25">
      <c r="B782" s="42" t="s">
        <v>1425</v>
      </c>
      <c r="C782" s="42" t="s">
        <v>1426</v>
      </c>
      <c r="D782" s="43">
        <v>81660.800000000003</v>
      </c>
      <c r="E782" s="41"/>
      <c r="F782" s="41"/>
      <c r="G782" s="41"/>
      <c r="H782" s="42" t="s">
        <v>1425</v>
      </c>
      <c r="I782" s="42" t="s">
        <v>1426</v>
      </c>
      <c r="J782" s="43">
        <v>81660.800000000003</v>
      </c>
    </row>
    <row r="783" spans="2:10" ht="14.1" customHeight="1" x14ac:dyDescent="0.25">
      <c r="B783" s="42" t="s">
        <v>1427</v>
      </c>
      <c r="C783" s="42" t="s">
        <v>1428</v>
      </c>
      <c r="D783" s="43">
        <v>88816</v>
      </c>
      <c r="E783" s="41"/>
      <c r="F783" s="41"/>
      <c r="G783" s="41"/>
      <c r="H783" s="42" t="s">
        <v>1427</v>
      </c>
      <c r="I783" s="42" t="s">
        <v>1428</v>
      </c>
      <c r="J783" s="43">
        <v>88816</v>
      </c>
    </row>
    <row r="784" spans="2:10" ht="14.1" customHeight="1" x14ac:dyDescent="0.25">
      <c r="B784" s="42" t="s">
        <v>1429</v>
      </c>
      <c r="C784" s="42" t="s">
        <v>1430</v>
      </c>
      <c r="D784" s="43">
        <v>107411.2</v>
      </c>
      <c r="E784" s="41"/>
      <c r="F784" s="41"/>
      <c r="G784" s="41"/>
      <c r="H784" s="42" t="s">
        <v>1429</v>
      </c>
      <c r="I784" s="42" t="s">
        <v>1430</v>
      </c>
      <c r="J784" s="43">
        <v>107411.2</v>
      </c>
    </row>
    <row r="785" spans="2:10" ht="14.1" customHeight="1" x14ac:dyDescent="0.25">
      <c r="B785" s="42" t="s">
        <v>1431</v>
      </c>
      <c r="C785" s="42" t="s">
        <v>1432</v>
      </c>
      <c r="D785" s="43">
        <v>88816</v>
      </c>
      <c r="E785" s="41"/>
      <c r="F785" s="41"/>
      <c r="G785" s="41"/>
      <c r="H785" s="42" t="s">
        <v>1431</v>
      </c>
      <c r="I785" s="42" t="s">
        <v>1432</v>
      </c>
      <c r="J785" s="43">
        <v>88816</v>
      </c>
    </row>
    <row r="786" spans="2:10" ht="14.1" customHeight="1" x14ac:dyDescent="0.25">
      <c r="B786" s="42" t="s">
        <v>1433</v>
      </c>
      <c r="C786" s="42" t="s">
        <v>1434</v>
      </c>
      <c r="D786" s="43">
        <v>126006.39999999999</v>
      </c>
      <c r="E786" s="41"/>
      <c r="F786" s="41"/>
      <c r="G786" s="41"/>
      <c r="H786" s="42" t="s">
        <v>1433</v>
      </c>
      <c r="I786" s="42" t="s">
        <v>1434</v>
      </c>
      <c r="J786" s="43">
        <v>126006.39999999999</v>
      </c>
    </row>
    <row r="787" spans="2:10" ht="14.1" customHeight="1" x14ac:dyDescent="0.25">
      <c r="B787" s="42" t="s">
        <v>1435</v>
      </c>
      <c r="C787" s="42" t="s">
        <v>1436</v>
      </c>
      <c r="D787" s="43">
        <v>140316.79999999999</v>
      </c>
      <c r="E787" s="41"/>
      <c r="F787" s="41"/>
      <c r="G787" s="41"/>
      <c r="H787" s="42" t="s">
        <v>1435</v>
      </c>
      <c r="I787" s="42" t="s">
        <v>1436</v>
      </c>
      <c r="J787" s="43">
        <v>140316.79999999999</v>
      </c>
    </row>
    <row r="788" spans="2:10" ht="14.1" customHeight="1" x14ac:dyDescent="0.25">
      <c r="B788" s="42" t="s">
        <v>1437</v>
      </c>
      <c r="C788" s="42" t="s">
        <v>1438</v>
      </c>
      <c r="D788" s="43">
        <v>91228.800000000003</v>
      </c>
      <c r="E788" s="41"/>
      <c r="F788" s="41"/>
      <c r="G788" s="41"/>
      <c r="H788" s="42" t="s">
        <v>1437</v>
      </c>
      <c r="I788" s="42" t="s">
        <v>1438</v>
      </c>
      <c r="J788" s="43">
        <v>91228.800000000003</v>
      </c>
    </row>
    <row r="789" spans="2:10" ht="14.1" customHeight="1" x14ac:dyDescent="0.25">
      <c r="B789" s="42" t="s">
        <v>1439</v>
      </c>
      <c r="C789" s="42" t="s">
        <v>1440</v>
      </c>
      <c r="D789" s="43">
        <v>169166.4</v>
      </c>
      <c r="E789" s="41"/>
      <c r="F789" s="41"/>
      <c r="G789" s="41"/>
      <c r="H789" s="42" t="s">
        <v>1439</v>
      </c>
      <c r="I789" s="42" t="s">
        <v>1440</v>
      </c>
      <c r="J789" s="43">
        <v>169166.4</v>
      </c>
    </row>
    <row r="790" spans="2:10" ht="14.1" customHeight="1" x14ac:dyDescent="0.25">
      <c r="B790" s="42" t="s">
        <v>1441</v>
      </c>
      <c r="C790" s="42" t="s">
        <v>1442</v>
      </c>
      <c r="D790" s="43">
        <v>136572.79999999999</v>
      </c>
      <c r="E790" s="41"/>
      <c r="F790" s="41"/>
      <c r="G790" s="41"/>
      <c r="H790" s="42" t="s">
        <v>1441</v>
      </c>
      <c r="I790" s="42" t="s">
        <v>1442</v>
      </c>
      <c r="J790" s="43">
        <v>136572.79999999999</v>
      </c>
    </row>
    <row r="791" spans="2:10" ht="14.1" customHeight="1" x14ac:dyDescent="0.25">
      <c r="B791" s="42" t="s">
        <v>1443</v>
      </c>
      <c r="C791" s="42" t="s">
        <v>1444</v>
      </c>
      <c r="D791" s="43">
        <v>86278.399999999994</v>
      </c>
      <c r="E791" s="41"/>
      <c r="F791" s="41"/>
      <c r="G791" s="41"/>
      <c r="H791" s="42" t="s">
        <v>1443</v>
      </c>
      <c r="I791" s="42" t="s">
        <v>1444</v>
      </c>
      <c r="J791" s="43">
        <v>86278.399999999994</v>
      </c>
    </row>
    <row r="792" spans="2:10" ht="14.1" customHeight="1" x14ac:dyDescent="0.25">
      <c r="B792" s="42" t="s">
        <v>1445</v>
      </c>
      <c r="C792" s="42" t="s">
        <v>1446</v>
      </c>
      <c r="D792" s="43">
        <v>178713.60000000001</v>
      </c>
      <c r="E792" s="41"/>
      <c r="F792" s="41"/>
      <c r="G792" s="41"/>
      <c r="H792" s="42" t="s">
        <v>1445</v>
      </c>
      <c r="I792" s="42" t="s">
        <v>1446</v>
      </c>
      <c r="J792" s="43">
        <v>178713.60000000001</v>
      </c>
    </row>
    <row r="793" spans="2:10" ht="14.1" customHeight="1" x14ac:dyDescent="0.25">
      <c r="B793" s="42" t="s">
        <v>1447</v>
      </c>
      <c r="C793" s="42" t="s">
        <v>1448</v>
      </c>
      <c r="D793" s="43">
        <v>104520</v>
      </c>
      <c r="E793" s="41"/>
      <c r="F793" s="41"/>
      <c r="G793" s="41"/>
      <c r="H793" s="42" t="s">
        <v>1447</v>
      </c>
      <c r="I793" s="42" t="s">
        <v>1448</v>
      </c>
      <c r="J793" s="43">
        <v>104520</v>
      </c>
    </row>
    <row r="794" spans="2:10" ht="14.1" customHeight="1" x14ac:dyDescent="0.25">
      <c r="B794" s="42" t="s">
        <v>1449</v>
      </c>
      <c r="C794" s="42" t="s">
        <v>1450</v>
      </c>
      <c r="D794" s="43">
        <v>101753.60000000001</v>
      </c>
      <c r="E794" s="41"/>
      <c r="F794" s="41"/>
      <c r="G794" s="41"/>
      <c r="H794" s="42" t="s">
        <v>1449</v>
      </c>
      <c r="I794" s="42" t="s">
        <v>1450</v>
      </c>
      <c r="J794" s="43">
        <v>104520</v>
      </c>
    </row>
    <row r="795" spans="2:10" ht="14.1" customHeight="1" x14ac:dyDescent="0.25">
      <c r="B795" s="42" t="s">
        <v>1451</v>
      </c>
      <c r="C795" s="42" t="s">
        <v>1452</v>
      </c>
      <c r="D795" s="43">
        <v>93766.399999999994</v>
      </c>
      <c r="E795" s="41"/>
      <c r="F795" s="41"/>
      <c r="G795" s="41"/>
      <c r="H795" s="42" t="s">
        <v>1451</v>
      </c>
      <c r="I795" s="42" t="s">
        <v>1452</v>
      </c>
      <c r="J795" s="43">
        <v>93766.399999999994</v>
      </c>
    </row>
    <row r="796" spans="2:10" ht="14.1" customHeight="1" x14ac:dyDescent="0.25">
      <c r="B796" s="42" t="s">
        <v>1453</v>
      </c>
      <c r="C796" s="42" t="s">
        <v>1454</v>
      </c>
      <c r="D796" s="43">
        <v>88816</v>
      </c>
      <c r="E796" s="41"/>
      <c r="F796" s="41"/>
      <c r="G796" s="41"/>
      <c r="H796" s="42" t="s">
        <v>1453</v>
      </c>
      <c r="I796" s="42" t="s">
        <v>1454</v>
      </c>
      <c r="J796" s="43">
        <v>88816</v>
      </c>
    </row>
    <row r="797" spans="2:10" ht="14.1" customHeight="1" x14ac:dyDescent="0.25">
      <c r="B797" s="42" t="s">
        <v>1455</v>
      </c>
      <c r="C797" s="42" t="s">
        <v>1456</v>
      </c>
      <c r="D797" s="43">
        <v>144123.20000000001</v>
      </c>
      <c r="E797" s="41"/>
      <c r="F797" s="41"/>
      <c r="G797" s="41"/>
      <c r="H797" s="42" t="s">
        <v>1455</v>
      </c>
      <c r="I797" s="42" t="s">
        <v>1456</v>
      </c>
      <c r="J797" s="43">
        <v>144123.20000000001</v>
      </c>
    </row>
    <row r="798" spans="2:10" ht="14.1" customHeight="1" x14ac:dyDescent="0.25">
      <c r="B798" s="42" t="s">
        <v>1457</v>
      </c>
      <c r="C798" s="42" t="s">
        <v>1458</v>
      </c>
      <c r="D798" s="43">
        <v>129563.2</v>
      </c>
      <c r="E798" s="41"/>
      <c r="F798" s="41"/>
      <c r="G798" s="41"/>
      <c r="H798" s="42" t="s">
        <v>1457</v>
      </c>
      <c r="I798" s="42" t="s">
        <v>1458</v>
      </c>
      <c r="J798" s="43">
        <v>129563.2</v>
      </c>
    </row>
    <row r="799" spans="2:10" ht="14.1" customHeight="1" x14ac:dyDescent="0.25">
      <c r="B799" s="42" t="s">
        <v>1459</v>
      </c>
      <c r="C799" s="42" t="s">
        <v>1460</v>
      </c>
      <c r="D799" s="43">
        <v>69305.600000000006</v>
      </c>
      <c r="E799" s="41"/>
      <c r="F799" s="41"/>
      <c r="G799" s="41"/>
      <c r="H799" s="42" t="s">
        <v>1459</v>
      </c>
      <c r="I799" s="42" t="s">
        <v>1460</v>
      </c>
      <c r="J799" s="43">
        <v>69305.600000000006</v>
      </c>
    </row>
    <row r="800" spans="2:10" ht="14.1" customHeight="1" x14ac:dyDescent="0.25">
      <c r="B800" s="42" t="s">
        <v>1461</v>
      </c>
      <c r="C800" s="42" t="s">
        <v>1462</v>
      </c>
      <c r="D800" s="43">
        <v>129563.2</v>
      </c>
      <c r="E800" s="41"/>
      <c r="F800" s="41"/>
      <c r="G800" s="41"/>
      <c r="H800" s="42" t="s">
        <v>1461</v>
      </c>
      <c r="I800" s="42" t="s">
        <v>1462</v>
      </c>
      <c r="J800" s="43">
        <v>129563.2</v>
      </c>
    </row>
    <row r="801" spans="2:10" ht="14.1" customHeight="1" x14ac:dyDescent="0.25">
      <c r="B801" s="42" t="s">
        <v>1463</v>
      </c>
      <c r="C801" s="42" t="s">
        <v>1464</v>
      </c>
      <c r="D801" s="43">
        <v>169166.4</v>
      </c>
      <c r="E801" s="41"/>
      <c r="F801" s="41"/>
      <c r="G801" s="41"/>
      <c r="H801" s="42" t="s">
        <v>1463</v>
      </c>
      <c r="I801" s="42" t="s">
        <v>1464</v>
      </c>
      <c r="J801" s="43">
        <v>169166.4</v>
      </c>
    </row>
    <row r="802" spans="2:10" ht="14.1" customHeight="1" x14ac:dyDescent="0.25">
      <c r="B802" s="42" t="s">
        <v>1465</v>
      </c>
      <c r="C802" s="42" t="s">
        <v>1466</v>
      </c>
      <c r="D802" s="43">
        <v>129563.2</v>
      </c>
      <c r="E802" s="41"/>
      <c r="F802" s="41"/>
      <c r="G802" s="41"/>
      <c r="H802" s="42" t="s">
        <v>1465</v>
      </c>
      <c r="I802" s="42" t="s">
        <v>1466</v>
      </c>
      <c r="J802" s="43">
        <v>129563.2</v>
      </c>
    </row>
    <row r="803" spans="2:10" ht="14.1" customHeight="1" x14ac:dyDescent="0.25">
      <c r="B803" s="42" t="s">
        <v>1467</v>
      </c>
      <c r="C803" s="42" t="s">
        <v>1468</v>
      </c>
      <c r="D803" s="43">
        <v>129563.2</v>
      </c>
      <c r="E803" s="41"/>
      <c r="F803" s="41"/>
      <c r="G803" s="41"/>
      <c r="H803" s="42" t="s">
        <v>1467</v>
      </c>
      <c r="I803" s="42" t="s">
        <v>1468</v>
      </c>
      <c r="J803" s="43">
        <v>129563.2</v>
      </c>
    </row>
    <row r="804" spans="2:10" ht="14.1" customHeight="1" x14ac:dyDescent="0.25">
      <c r="B804" s="42" t="s">
        <v>1469</v>
      </c>
      <c r="C804" s="42" t="s">
        <v>1470</v>
      </c>
      <c r="D804" s="43">
        <v>88816</v>
      </c>
      <c r="E804" s="41"/>
      <c r="F804" s="41"/>
      <c r="G804" s="41"/>
      <c r="H804" s="42" t="s">
        <v>1469</v>
      </c>
      <c r="I804" s="42" t="s">
        <v>1470</v>
      </c>
      <c r="J804" s="43">
        <v>88816</v>
      </c>
    </row>
    <row r="805" spans="2:10" ht="14.1" customHeight="1" x14ac:dyDescent="0.25">
      <c r="B805" s="42" t="s">
        <v>1471</v>
      </c>
      <c r="C805" s="42" t="s">
        <v>1472</v>
      </c>
      <c r="D805" s="43">
        <v>93766.399999999994</v>
      </c>
      <c r="E805" s="41"/>
      <c r="F805" s="41"/>
      <c r="G805" s="41"/>
      <c r="H805" s="42" t="s">
        <v>1471</v>
      </c>
      <c r="I805" s="42" t="s">
        <v>1472</v>
      </c>
      <c r="J805" s="43">
        <v>96408</v>
      </c>
    </row>
    <row r="806" spans="2:10" ht="14.1" customHeight="1" x14ac:dyDescent="0.25">
      <c r="B806" s="42" t="s">
        <v>1473</v>
      </c>
      <c r="C806" s="42" t="s">
        <v>1474</v>
      </c>
      <c r="D806" s="43">
        <v>160451.20000000001</v>
      </c>
      <c r="E806" s="41"/>
      <c r="F806" s="41"/>
      <c r="G806" s="41"/>
      <c r="H806" s="42" t="s">
        <v>1473</v>
      </c>
      <c r="I806" s="42" t="s">
        <v>1474</v>
      </c>
      <c r="J806" s="43">
        <v>160451.20000000001</v>
      </c>
    </row>
    <row r="807" spans="2:10" ht="14.1" customHeight="1" x14ac:dyDescent="0.25">
      <c r="B807" s="42" t="s">
        <v>1475</v>
      </c>
      <c r="C807" s="42" t="s">
        <v>1476</v>
      </c>
      <c r="D807" s="43">
        <v>140316.79999999999</v>
      </c>
      <c r="E807" s="41"/>
      <c r="F807" s="41"/>
      <c r="G807" s="41"/>
      <c r="H807" s="42" t="s">
        <v>1475</v>
      </c>
      <c r="I807" s="42" t="s">
        <v>1476</v>
      </c>
      <c r="J807" s="43">
        <v>140316.79999999999</v>
      </c>
    </row>
    <row r="808" spans="2:10" ht="14.1" customHeight="1" x14ac:dyDescent="0.25">
      <c r="B808" s="42" t="s">
        <v>1477</v>
      </c>
      <c r="C808" s="42" t="s">
        <v>1478</v>
      </c>
      <c r="D808" s="43">
        <v>140316.79999999999</v>
      </c>
      <c r="E808" s="41"/>
      <c r="F808" s="41"/>
      <c r="G808" s="41"/>
      <c r="H808" s="42" t="s">
        <v>1477</v>
      </c>
      <c r="I808" s="42" t="s">
        <v>1478</v>
      </c>
      <c r="J808" s="43">
        <v>140316.79999999999</v>
      </c>
    </row>
    <row r="809" spans="2:10" ht="14.1" customHeight="1" x14ac:dyDescent="0.25">
      <c r="B809" s="42" t="s">
        <v>1479</v>
      </c>
      <c r="C809" s="42" t="s">
        <v>1480</v>
      </c>
      <c r="D809" s="43">
        <v>96408</v>
      </c>
      <c r="E809" s="41"/>
      <c r="F809" s="41"/>
      <c r="G809" s="41"/>
      <c r="H809" s="42" t="s">
        <v>1479</v>
      </c>
      <c r="I809" s="42" t="s">
        <v>1480</v>
      </c>
      <c r="J809" s="43">
        <v>96408</v>
      </c>
    </row>
    <row r="810" spans="2:10" ht="14.1" customHeight="1" x14ac:dyDescent="0.25">
      <c r="B810" s="42" t="s">
        <v>1481</v>
      </c>
      <c r="C810" s="42" t="s">
        <v>1482</v>
      </c>
      <c r="D810" s="43">
        <v>88816</v>
      </c>
      <c r="E810" s="41"/>
      <c r="F810" s="41"/>
      <c r="G810" s="41"/>
      <c r="H810" s="42" t="s">
        <v>1481</v>
      </c>
      <c r="I810" s="42" t="s">
        <v>1482</v>
      </c>
      <c r="J810" s="43">
        <v>88816</v>
      </c>
    </row>
    <row r="811" spans="2:10" ht="14.1" customHeight="1" x14ac:dyDescent="0.25">
      <c r="B811" s="42" t="s">
        <v>1483</v>
      </c>
      <c r="C811" s="42" t="s">
        <v>1484</v>
      </c>
      <c r="D811" s="43">
        <v>107411.2</v>
      </c>
      <c r="E811" s="41"/>
      <c r="F811" s="41"/>
      <c r="G811" s="41"/>
      <c r="H811" s="42" t="s">
        <v>1483</v>
      </c>
      <c r="I811" s="42" t="s">
        <v>1484</v>
      </c>
      <c r="J811" s="43">
        <v>107411.2</v>
      </c>
    </row>
    <row r="812" spans="2:10" ht="14.1" customHeight="1" x14ac:dyDescent="0.25">
      <c r="B812" s="42" t="s">
        <v>1485</v>
      </c>
      <c r="C812" s="42" t="s">
        <v>1486</v>
      </c>
      <c r="D812" s="43">
        <v>86278.399999999994</v>
      </c>
      <c r="E812" s="41"/>
      <c r="F812" s="41"/>
      <c r="G812" s="41"/>
      <c r="H812" s="42" t="s">
        <v>1485</v>
      </c>
      <c r="I812" s="42" t="s">
        <v>1486</v>
      </c>
      <c r="J812" s="43">
        <v>86278.399999999994</v>
      </c>
    </row>
    <row r="813" spans="2:10" ht="14.1" customHeight="1" x14ac:dyDescent="0.25">
      <c r="B813" s="42" t="s">
        <v>1487</v>
      </c>
      <c r="C813" s="42" t="s">
        <v>1488</v>
      </c>
      <c r="D813" s="43">
        <v>71219.199999999997</v>
      </c>
      <c r="E813" s="41"/>
      <c r="F813" s="41"/>
      <c r="G813" s="41"/>
      <c r="H813" s="42" t="s">
        <v>1487</v>
      </c>
      <c r="I813" s="42" t="s">
        <v>1488</v>
      </c>
      <c r="J813" s="43">
        <v>71219.199999999997</v>
      </c>
    </row>
    <row r="814" spans="2:10" ht="14.1" customHeight="1" x14ac:dyDescent="0.25">
      <c r="B814" s="42" t="s">
        <v>1489</v>
      </c>
      <c r="C814" s="42" t="s">
        <v>1490</v>
      </c>
      <c r="D814" s="43">
        <v>104520</v>
      </c>
      <c r="E814" s="41"/>
      <c r="F814" s="41"/>
      <c r="G814" s="41"/>
      <c r="H814" s="42" t="s">
        <v>1489</v>
      </c>
      <c r="I814" s="42" t="s">
        <v>1490</v>
      </c>
      <c r="J814" s="43">
        <v>104520</v>
      </c>
    </row>
    <row r="815" spans="2:10" ht="14.1" customHeight="1" x14ac:dyDescent="0.25">
      <c r="B815" s="42" t="s">
        <v>1491</v>
      </c>
      <c r="C815" s="42" t="s">
        <v>1492</v>
      </c>
      <c r="D815" s="43">
        <v>88816</v>
      </c>
      <c r="E815" s="41"/>
      <c r="F815" s="41"/>
      <c r="G815" s="41"/>
      <c r="H815" s="42" t="s">
        <v>1491</v>
      </c>
      <c r="I815" s="42" t="s">
        <v>1492</v>
      </c>
      <c r="J815" s="43">
        <v>88816</v>
      </c>
    </row>
    <row r="816" spans="2:10" ht="14.1" customHeight="1" x14ac:dyDescent="0.25">
      <c r="B816" s="42" t="s">
        <v>1493</v>
      </c>
      <c r="C816" s="42" t="s">
        <v>1494</v>
      </c>
      <c r="D816" s="43">
        <v>104520</v>
      </c>
      <c r="E816" s="41"/>
      <c r="F816" s="41"/>
      <c r="G816" s="41"/>
      <c r="H816" s="42" t="s">
        <v>1493</v>
      </c>
      <c r="I816" s="42" t="s">
        <v>1494</v>
      </c>
      <c r="J816" s="43">
        <v>104520</v>
      </c>
    </row>
    <row r="817" spans="2:10" ht="14.1" customHeight="1" x14ac:dyDescent="0.25">
      <c r="B817" s="42" t="s">
        <v>1495</v>
      </c>
      <c r="C817" s="42" t="s">
        <v>1496</v>
      </c>
      <c r="D817" s="43">
        <v>79497.600000000006</v>
      </c>
      <c r="E817" s="41"/>
      <c r="F817" s="41"/>
      <c r="G817" s="41"/>
      <c r="H817" s="42" t="s">
        <v>1495</v>
      </c>
      <c r="I817" s="42" t="s">
        <v>1496</v>
      </c>
      <c r="J817" s="43">
        <v>79497.600000000006</v>
      </c>
    </row>
    <row r="818" spans="2:10" ht="14.1" customHeight="1" x14ac:dyDescent="0.25">
      <c r="B818" s="42" t="s">
        <v>1497</v>
      </c>
      <c r="C818" s="42" t="s">
        <v>1498</v>
      </c>
      <c r="D818" s="43">
        <v>104520</v>
      </c>
      <c r="E818" s="41"/>
      <c r="F818" s="41"/>
      <c r="G818" s="41"/>
      <c r="H818" s="42" t="s">
        <v>1497</v>
      </c>
      <c r="I818" s="42" t="s">
        <v>1498</v>
      </c>
      <c r="J818" s="43">
        <v>104520</v>
      </c>
    </row>
    <row r="819" spans="2:10" ht="14.1" customHeight="1" x14ac:dyDescent="0.25">
      <c r="B819" s="42" t="s">
        <v>1499</v>
      </c>
      <c r="C819" s="42" t="s">
        <v>1500</v>
      </c>
      <c r="D819" s="43">
        <v>140316.79999999999</v>
      </c>
      <c r="E819" s="41"/>
      <c r="F819" s="41"/>
      <c r="G819" s="41"/>
      <c r="H819" s="42" t="s">
        <v>1499</v>
      </c>
      <c r="I819" s="42" t="s">
        <v>1500</v>
      </c>
      <c r="J819" s="43">
        <v>140316.79999999999</v>
      </c>
    </row>
    <row r="820" spans="2:10" ht="14.1" customHeight="1" x14ac:dyDescent="0.25">
      <c r="B820" s="42" t="s">
        <v>1501</v>
      </c>
      <c r="C820" s="42" t="s">
        <v>1502</v>
      </c>
      <c r="D820" s="43">
        <v>126006.39999999999</v>
      </c>
      <c r="E820" s="41"/>
      <c r="F820" s="41"/>
      <c r="G820" s="41"/>
      <c r="H820" s="42" t="s">
        <v>1501</v>
      </c>
      <c r="I820" s="42" t="s">
        <v>1502</v>
      </c>
      <c r="J820" s="43">
        <v>126006.39999999999</v>
      </c>
    </row>
    <row r="821" spans="2:10" ht="14.1" customHeight="1" x14ac:dyDescent="0.25">
      <c r="B821" s="42" t="s">
        <v>1503</v>
      </c>
      <c r="C821" s="42" t="s">
        <v>1504</v>
      </c>
      <c r="D821" s="43">
        <v>88816</v>
      </c>
      <c r="E821" s="41"/>
      <c r="F821" s="41"/>
      <c r="G821" s="41"/>
      <c r="H821" s="42" t="s">
        <v>1503</v>
      </c>
      <c r="I821" s="42" t="s">
        <v>1504</v>
      </c>
      <c r="J821" s="43">
        <v>88816</v>
      </c>
    </row>
    <row r="822" spans="2:10" ht="14.1" customHeight="1" x14ac:dyDescent="0.25">
      <c r="B822" s="42" t="s">
        <v>1505</v>
      </c>
      <c r="C822" s="42" t="s">
        <v>1506</v>
      </c>
      <c r="D822" s="43">
        <v>110302.39999999999</v>
      </c>
      <c r="E822" s="41"/>
      <c r="F822" s="41"/>
      <c r="G822" s="41"/>
      <c r="H822" s="42" t="s">
        <v>1505</v>
      </c>
      <c r="I822" s="42" t="s">
        <v>1506</v>
      </c>
      <c r="J822" s="43">
        <v>110302.39999999999</v>
      </c>
    </row>
    <row r="823" spans="2:10" ht="14.1" customHeight="1" x14ac:dyDescent="0.25">
      <c r="B823" s="42" t="s">
        <v>1507</v>
      </c>
      <c r="C823" s="42" t="s">
        <v>1508</v>
      </c>
      <c r="D823" s="43">
        <v>129563.2</v>
      </c>
      <c r="E823" s="41"/>
      <c r="F823" s="41"/>
      <c r="G823" s="41"/>
      <c r="H823" s="42" t="s">
        <v>1507</v>
      </c>
      <c r="I823" s="42" t="s">
        <v>1508</v>
      </c>
      <c r="J823" s="43">
        <v>129563.2</v>
      </c>
    </row>
    <row r="824" spans="2:10" ht="14.1" customHeight="1" x14ac:dyDescent="0.25">
      <c r="B824" s="42" t="s">
        <v>1509</v>
      </c>
      <c r="C824" s="42" t="s">
        <v>1510</v>
      </c>
      <c r="D824" s="43">
        <v>104520</v>
      </c>
      <c r="E824" s="41"/>
      <c r="F824" s="41"/>
      <c r="G824" s="41"/>
      <c r="H824" s="42" t="s">
        <v>1509</v>
      </c>
      <c r="I824" s="42" t="s">
        <v>1510</v>
      </c>
      <c r="J824" s="43">
        <v>104520</v>
      </c>
    </row>
    <row r="825" spans="2:10" ht="14.1" customHeight="1" x14ac:dyDescent="0.25">
      <c r="B825" s="42" t="s">
        <v>1511</v>
      </c>
      <c r="C825" s="42" t="s">
        <v>1512</v>
      </c>
      <c r="D825" s="43">
        <v>160451.20000000001</v>
      </c>
      <c r="E825" s="41"/>
      <c r="F825" s="41"/>
      <c r="G825" s="41"/>
      <c r="H825" s="42" t="s">
        <v>1511</v>
      </c>
      <c r="I825" s="42" t="s">
        <v>1512</v>
      </c>
      <c r="J825" s="43">
        <v>160451.20000000001</v>
      </c>
    </row>
    <row r="826" spans="2:10" ht="14.1" customHeight="1" x14ac:dyDescent="0.25">
      <c r="B826" s="42" t="s">
        <v>1513</v>
      </c>
      <c r="C826" s="42" t="s">
        <v>1514</v>
      </c>
      <c r="D826" s="43">
        <v>160451.20000000001</v>
      </c>
      <c r="E826" s="41"/>
      <c r="F826" s="41"/>
      <c r="G826" s="41"/>
      <c r="H826" s="42" t="s">
        <v>1513</v>
      </c>
      <c r="I826" s="42" t="s">
        <v>1514</v>
      </c>
      <c r="J826" s="43">
        <v>160451.20000000001</v>
      </c>
    </row>
    <row r="827" spans="2:10" ht="14.1" customHeight="1" x14ac:dyDescent="0.25">
      <c r="B827" s="42" t="s">
        <v>1515</v>
      </c>
      <c r="C827" s="42" t="s">
        <v>1516</v>
      </c>
      <c r="D827" s="43">
        <v>119537.60000000001</v>
      </c>
      <c r="E827" s="41"/>
      <c r="F827" s="41"/>
      <c r="G827" s="41"/>
      <c r="H827" s="42" t="s">
        <v>1515</v>
      </c>
      <c r="I827" s="42" t="s">
        <v>1516</v>
      </c>
      <c r="J827" s="43">
        <v>119537.60000000001</v>
      </c>
    </row>
    <row r="828" spans="2:10" ht="14.1" customHeight="1" x14ac:dyDescent="0.25">
      <c r="B828" s="42" t="s">
        <v>1517</v>
      </c>
      <c r="C828" s="42" t="s">
        <v>1518</v>
      </c>
      <c r="D828" s="43">
        <v>119537.60000000001</v>
      </c>
      <c r="E828" s="41"/>
      <c r="F828" s="41"/>
      <c r="G828" s="41"/>
      <c r="H828" s="42" t="s">
        <v>1517</v>
      </c>
      <c r="I828" s="42" t="s">
        <v>1518</v>
      </c>
      <c r="J828" s="43">
        <v>119537.60000000001</v>
      </c>
    </row>
    <row r="829" spans="2:10" ht="14.1" customHeight="1" x14ac:dyDescent="0.25">
      <c r="B829" s="42" t="s">
        <v>1519</v>
      </c>
      <c r="C829" s="42" t="s">
        <v>1520</v>
      </c>
      <c r="D829" s="43">
        <v>129563.2</v>
      </c>
      <c r="E829" s="41"/>
      <c r="F829" s="41"/>
      <c r="G829" s="41"/>
      <c r="H829" s="42" t="s">
        <v>1519</v>
      </c>
      <c r="I829" s="42" t="s">
        <v>1520</v>
      </c>
      <c r="J829" s="43">
        <v>129563.2</v>
      </c>
    </row>
    <row r="830" spans="2:10" ht="14.1" customHeight="1" x14ac:dyDescent="0.25">
      <c r="B830" s="42" t="s">
        <v>1521</v>
      </c>
      <c r="C830" s="42" t="s">
        <v>1522</v>
      </c>
      <c r="D830" s="43">
        <v>160451.20000000001</v>
      </c>
      <c r="E830" s="41"/>
      <c r="F830" s="41"/>
      <c r="G830" s="41"/>
      <c r="H830" s="42" t="s">
        <v>1521</v>
      </c>
      <c r="I830" s="42" t="s">
        <v>1522</v>
      </c>
      <c r="J830" s="43">
        <v>160451.20000000001</v>
      </c>
    </row>
    <row r="831" spans="2:10" ht="14.1" customHeight="1" x14ac:dyDescent="0.25">
      <c r="B831" s="42" t="s">
        <v>1523</v>
      </c>
      <c r="C831" s="42" t="s">
        <v>1524</v>
      </c>
      <c r="D831" s="43">
        <v>129563.2</v>
      </c>
      <c r="E831" s="41"/>
      <c r="F831" s="41"/>
      <c r="G831" s="41"/>
      <c r="H831" s="42" t="s">
        <v>1523</v>
      </c>
      <c r="I831" s="42" t="s">
        <v>1524</v>
      </c>
      <c r="J831" s="43">
        <v>129563.2</v>
      </c>
    </row>
    <row r="832" spans="2:10" ht="14.1" customHeight="1" x14ac:dyDescent="0.25">
      <c r="B832" s="42" t="s">
        <v>1525</v>
      </c>
      <c r="C832" s="42" t="s">
        <v>1526</v>
      </c>
      <c r="D832" s="43">
        <v>71219.199999999997</v>
      </c>
      <c r="E832" s="41"/>
      <c r="F832" s="41"/>
      <c r="G832" s="41"/>
      <c r="H832" s="42" t="s">
        <v>1525</v>
      </c>
      <c r="I832" s="42" t="s">
        <v>1526</v>
      </c>
      <c r="J832" s="43">
        <v>71219.199999999997</v>
      </c>
    </row>
    <row r="833" spans="2:10" ht="14.1" customHeight="1" x14ac:dyDescent="0.25">
      <c r="B833" s="42" t="s">
        <v>1527</v>
      </c>
      <c r="C833" s="42" t="s">
        <v>1528</v>
      </c>
      <c r="D833" s="43">
        <v>86278.399999999994</v>
      </c>
      <c r="E833" s="41"/>
      <c r="F833" s="41"/>
      <c r="G833" s="41"/>
      <c r="H833" s="42" t="s">
        <v>1527</v>
      </c>
      <c r="I833" s="42" t="s">
        <v>1528</v>
      </c>
      <c r="J833" s="43">
        <v>86278.399999999994</v>
      </c>
    </row>
    <row r="834" spans="2:10" ht="14.1" customHeight="1" x14ac:dyDescent="0.25">
      <c r="B834" s="42" t="s">
        <v>1529</v>
      </c>
      <c r="C834" s="42" t="s">
        <v>1530</v>
      </c>
      <c r="D834" s="43">
        <v>353787.2</v>
      </c>
      <c r="E834" s="41"/>
      <c r="F834" s="41"/>
      <c r="G834" s="41"/>
      <c r="H834" s="42" t="s">
        <v>1529</v>
      </c>
      <c r="I834" s="42" t="s">
        <v>1530</v>
      </c>
      <c r="J834" s="43">
        <v>353787.2</v>
      </c>
    </row>
    <row r="835" spans="2:10" ht="14.1" customHeight="1" x14ac:dyDescent="0.25">
      <c r="B835" s="42" t="s">
        <v>1531</v>
      </c>
      <c r="C835" s="42" t="s">
        <v>1532</v>
      </c>
      <c r="D835" s="43">
        <v>273603.20000000001</v>
      </c>
      <c r="E835" s="41"/>
      <c r="F835" s="41"/>
      <c r="G835" s="41"/>
      <c r="H835" s="42" t="s">
        <v>1531</v>
      </c>
      <c r="I835" s="42" t="s">
        <v>1532</v>
      </c>
      <c r="J835" s="43">
        <v>280384</v>
      </c>
    </row>
    <row r="836" spans="2:10" ht="14.1" customHeight="1" x14ac:dyDescent="0.25">
      <c r="B836" s="42" t="s">
        <v>1533</v>
      </c>
      <c r="C836" s="42" t="s">
        <v>1534</v>
      </c>
      <c r="D836" s="43">
        <v>140316.79999999999</v>
      </c>
      <c r="E836" s="41"/>
      <c r="F836" s="41"/>
      <c r="G836" s="41"/>
      <c r="H836" s="42" t="s">
        <v>1533</v>
      </c>
      <c r="I836" s="42" t="s">
        <v>1534</v>
      </c>
      <c r="J836" s="43">
        <v>140316.79999999999</v>
      </c>
    </row>
    <row r="837" spans="2:10" ht="14.1" customHeight="1" x14ac:dyDescent="0.25">
      <c r="B837" s="42" t="s">
        <v>1535</v>
      </c>
      <c r="C837" s="42" t="s">
        <v>1536</v>
      </c>
      <c r="D837" s="43">
        <v>144123.20000000001</v>
      </c>
      <c r="E837" s="41"/>
      <c r="F837" s="41"/>
      <c r="G837" s="41"/>
      <c r="H837" s="42" t="s">
        <v>1535</v>
      </c>
      <c r="I837" s="42" t="s">
        <v>1536</v>
      </c>
      <c r="J837" s="43">
        <v>144123.20000000001</v>
      </c>
    </row>
    <row r="838" spans="2:10" ht="14.1" customHeight="1" x14ac:dyDescent="0.25">
      <c r="B838" s="42" t="s">
        <v>1537</v>
      </c>
      <c r="C838" s="42" t="s">
        <v>1538</v>
      </c>
      <c r="D838" s="43">
        <v>160451.20000000001</v>
      </c>
      <c r="E838" s="41"/>
      <c r="F838" s="41"/>
      <c r="G838" s="41"/>
      <c r="H838" s="42" t="s">
        <v>1537</v>
      </c>
      <c r="I838" s="42" t="s">
        <v>1538</v>
      </c>
      <c r="J838" s="43">
        <v>160451.20000000001</v>
      </c>
    </row>
    <row r="839" spans="2:10" ht="14.1" customHeight="1" x14ac:dyDescent="0.25">
      <c r="B839" s="42" t="s">
        <v>1539</v>
      </c>
      <c r="C839" s="42" t="s">
        <v>1540</v>
      </c>
      <c r="D839" s="43">
        <v>119537.60000000001</v>
      </c>
      <c r="E839" s="41"/>
      <c r="F839" s="41"/>
      <c r="G839" s="41"/>
      <c r="H839" s="42" t="s">
        <v>1539</v>
      </c>
      <c r="I839" s="42" t="s">
        <v>1540</v>
      </c>
      <c r="J839" s="43">
        <v>119537.60000000001</v>
      </c>
    </row>
    <row r="840" spans="2:10" ht="14.1" customHeight="1" x14ac:dyDescent="0.25">
      <c r="B840" s="42" t="s">
        <v>1541</v>
      </c>
      <c r="C840" s="42" t="s">
        <v>1542</v>
      </c>
      <c r="D840" s="43">
        <v>104520</v>
      </c>
      <c r="E840" s="41"/>
      <c r="F840" s="41"/>
      <c r="G840" s="41"/>
      <c r="H840" s="42" t="s">
        <v>1541</v>
      </c>
      <c r="I840" s="42" t="s">
        <v>1542</v>
      </c>
      <c r="J840" s="43">
        <v>104520</v>
      </c>
    </row>
    <row r="841" spans="2:10" ht="14.1" customHeight="1" x14ac:dyDescent="0.25">
      <c r="B841" s="42" t="s">
        <v>1543</v>
      </c>
      <c r="C841" s="42" t="s">
        <v>1544</v>
      </c>
      <c r="D841" s="43">
        <v>84011.199999999997</v>
      </c>
      <c r="E841" s="41"/>
      <c r="F841" s="41"/>
      <c r="G841" s="41"/>
      <c r="H841" s="42" t="s">
        <v>1543</v>
      </c>
      <c r="I841" s="42" t="s">
        <v>1544</v>
      </c>
      <c r="J841" s="43">
        <v>84011.199999999997</v>
      </c>
    </row>
    <row r="842" spans="2:10" ht="14.1" customHeight="1" x14ac:dyDescent="0.25">
      <c r="B842" s="42" t="s">
        <v>1545</v>
      </c>
      <c r="C842" s="42" t="s">
        <v>1546</v>
      </c>
      <c r="D842" s="43">
        <v>91228.800000000003</v>
      </c>
      <c r="E842" s="41"/>
      <c r="F842" s="41"/>
      <c r="G842" s="41"/>
      <c r="H842" s="42" t="s">
        <v>1545</v>
      </c>
      <c r="I842" s="42" t="s">
        <v>1546</v>
      </c>
      <c r="J842" s="43">
        <v>91228.800000000003</v>
      </c>
    </row>
    <row r="843" spans="2:10" ht="14.1" customHeight="1" x14ac:dyDescent="0.25">
      <c r="B843" s="42" t="s">
        <v>1547</v>
      </c>
      <c r="C843" s="42" t="s">
        <v>1548</v>
      </c>
      <c r="D843" s="43">
        <v>101753.60000000001</v>
      </c>
      <c r="E843" s="41"/>
      <c r="F843" s="41"/>
      <c r="G843" s="41"/>
      <c r="H843" s="42" t="s">
        <v>1547</v>
      </c>
      <c r="I843" s="42" t="s">
        <v>1548</v>
      </c>
      <c r="J843" s="43">
        <v>101753.60000000001</v>
      </c>
    </row>
    <row r="844" spans="2:10" ht="14.1" customHeight="1" x14ac:dyDescent="0.25">
      <c r="B844" s="42" t="s">
        <v>1549</v>
      </c>
      <c r="C844" s="42" t="s">
        <v>1550</v>
      </c>
      <c r="D844" s="43">
        <v>116334.39999999999</v>
      </c>
      <c r="E844" s="41"/>
      <c r="F844" s="41"/>
      <c r="G844" s="41"/>
      <c r="H844" s="42" t="s">
        <v>1549</v>
      </c>
      <c r="I844" s="42" t="s">
        <v>1550</v>
      </c>
      <c r="J844" s="43">
        <v>116334.39999999999</v>
      </c>
    </row>
    <row r="845" spans="2:10" ht="14.1" customHeight="1" x14ac:dyDescent="0.25">
      <c r="B845" s="42" t="s">
        <v>1551</v>
      </c>
      <c r="C845" s="42" t="s">
        <v>1552</v>
      </c>
      <c r="D845" s="43">
        <v>101753.60000000001</v>
      </c>
      <c r="E845" s="41"/>
      <c r="F845" s="41"/>
      <c r="G845" s="41"/>
      <c r="H845" s="42" t="s">
        <v>1551</v>
      </c>
      <c r="I845" s="42" t="s">
        <v>1552</v>
      </c>
      <c r="J845" s="43">
        <v>101753.60000000001</v>
      </c>
    </row>
    <row r="846" spans="2:10" ht="14.1" customHeight="1" x14ac:dyDescent="0.25">
      <c r="B846" s="42" t="s">
        <v>1553</v>
      </c>
      <c r="C846" s="42" t="s">
        <v>1554</v>
      </c>
      <c r="D846" s="43">
        <v>104520</v>
      </c>
      <c r="E846" s="41"/>
      <c r="F846" s="41"/>
      <c r="G846" s="41"/>
      <c r="H846" s="42" t="s">
        <v>1553</v>
      </c>
      <c r="I846" s="42" t="s">
        <v>1554</v>
      </c>
      <c r="J846" s="43">
        <v>104520</v>
      </c>
    </row>
    <row r="847" spans="2:10" ht="14.1" customHeight="1" x14ac:dyDescent="0.25">
      <c r="B847" s="42" t="s">
        <v>1555</v>
      </c>
      <c r="C847" s="42" t="s">
        <v>1556</v>
      </c>
      <c r="D847" s="43">
        <v>140316.79999999999</v>
      </c>
      <c r="E847" s="41"/>
      <c r="F847" s="41"/>
      <c r="G847" s="41"/>
      <c r="H847" s="42" t="s">
        <v>1555</v>
      </c>
      <c r="I847" s="42" t="s">
        <v>1556</v>
      </c>
      <c r="J847" s="43">
        <v>140316.79999999999</v>
      </c>
    </row>
    <row r="848" spans="2:10" ht="14.1" customHeight="1" x14ac:dyDescent="0.25">
      <c r="B848" s="42" t="s">
        <v>1557</v>
      </c>
      <c r="C848" s="42" t="s">
        <v>1558</v>
      </c>
      <c r="D848" s="43">
        <v>73216</v>
      </c>
      <c r="E848" s="41"/>
      <c r="F848" s="41"/>
      <c r="G848" s="41"/>
      <c r="H848" s="42" t="s">
        <v>1557</v>
      </c>
      <c r="I848" s="42" t="s">
        <v>1558</v>
      </c>
      <c r="J848" s="43">
        <v>73216</v>
      </c>
    </row>
    <row r="849" spans="2:10" ht="14.1" customHeight="1" x14ac:dyDescent="0.25">
      <c r="B849" s="42" t="s">
        <v>1559</v>
      </c>
      <c r="C849" s="42" t="s">
        <v>1560</v>
      </c>
      <c r="D849" s="43">
        <v>204672</v>
      </c>
      <c r="E849" s="41"/>
      <c r="F849" s="41"/>
      <c r="G849" s="41"/>
      <c r="H849" s="42" t="s">
        <v>1559</v>
      </c>
      <c r="I849" s="42" t="s">
        <v>1560</v>
      </c>
      <c r="J849" s="43">
        <v>204672</v>
      </c>
    </row>
    <row r="850" spans="2:10" ht="14.1" customHeight="1" x14ac:dyDescent="0.25">
      <c r="B850" s="42" t="s">
        <v>1561</v>
      </c>
      <c r="C850" s="42" t="s">
        <v>1562</v>
      </c>
      <c r="D850" s="43">
        <v>129563.2</v>
      </c>
      <c r="E850" s="41"/>
      <c r="F850" s="41"/>
      <c r="G850" s="41"/>
      <c r="H850" s="42" t="s">
        <v>1561</v>
      </c>
      <c r="I850" s="42" t="s">
        <v>1562</v>
      </c>
      <c r="J850" s="43">
        <v>129563.2</v>
      </c>
    </row>
    <row r="851" spans="2:10" ht="14.1" customHeight="1" x14ac:dyDescent="0.25">
      <c r="B851" s="42" t="s">
        <v>1563</v>
      </c>
      <c r="C851" s="42" t="s">
        <v>1564</v>
      </c>
      <c r="D851" s="43">
        <v>101753.60000000001</v>
      </c>
      <c r="E851" s="41"/>
      <c r="F851" s="41"/>
      <c r="G851" s="41"/>
      <c r="H851" s="42" t="s">
        <v>1563</v>
      </c>
      <c r="I851" s="42" t="s">
        <v>1564</v>
      </c>
      <c r="J851" s="43">
        <v>101753.60000000001</v>
      </c>
    </row>
    <row r="852" spans="2:10" ht="14.1" customHeight="1" x14ac:dyDescent="0.25">
      <c r="B852" s="42" t="s">
        <v>1565</v>
      </c>
      <c r="C852" s="42" t="s">
        <v>1566</v>
      </c>
      <c r="D852" s="43">
        <v>107411.2</v>
      </c>
      <c r="E852" s="41"/>
      <c r="F852" s="41"/>
      <c r="G852" s="41"/>
      <c r="H852" s="42" t="s">
        <v>1565</v>
      </c>
      <c r="I852" s="42" t="s">
        <v>1566</v>
      </c>
      <c r="J852" s="43">
        <v>107411.2</v>
      </c>
    </row>
    <row r="853" spans="2:10" ht="14.1" customHeight="1" x14ac:dyDescent="0.25">
      <c r="B853" s="42" t="s">
        <v>1567</v>
      </c>
      <c r="C853" s="42" t="s">
        <v>1568</v>
      </c>
      <c r="D853" s="43">
        <v>91228.800000000003</v>
      </c>
      <c r="E853" s="41"/>
      <c r="F853" s="41"/>
      <c r="G853" s="41"/>
      <c r="H853" s="42" t="s">
        <v>1567</v>
      </c>
      <c r="I853" s="42" t="s">
        <v>1568</v>
      </c>
      <c r="J853" s="43">
        <v>91228.800000000003</v>
      </c>
    </row>
    <row r="854" spans="2:10" ht="14.1" customHeight="1" x14ac:dyDescent="0.25">
      <c r="B854" s="42" t="s">
        <v>1569</v>
      </c>
      <c r="C854" s="42" t="s">
        <v>1570</v>
      </c>
      <c r="D854" s="43">
        <v>119537.60000000001</v>
      </c>
      <c r="E854" s="41"/>
      <c r="F854" s="41"/>
      <c r="G854" s="41"/>
      <c r="H854" s="42" t="s">
        <v>1569</v>
      </c>
      <c r="I854" s="42" t="s">
        <v>1570</v>
      </c>
      <c r="J854" s="43">
        <v>119537.60000000001</v>
      </c>
    </row>
    <row r="855" spans="2:10" ht="14.1" customHeight="1" x14ac:dyDescent="0.25">
      <c r="B855" s="42" t="s">
        <v>1571</v>
      </c>
      <c r="C855" s="42" t="s">
        <v>1572</v>
      </c>
      <c r="D855" s="43">
        <v>104520</v>
      </c>
      <c r="E855" s="41"/>
      <c r="F855" s="41"/>
      <c r="G855" s="41"/>
      <c r="H855" s="42" t="s">
        <v>1571</v>
      </c>
      <c r="I855" s="42" t="s">
        <v>1572</v>
      </c>
      <c r="J855" s="43">
        <v>104520</v>
      </c>
    </row>
    <row r="856" spans="2:10" ht="14.1" customHeight="1" x14ac:dyDescent="0.25">
      <c r="B856" s="42" t="s">
        <v>1573</v>
      </c>
      <c r="C856" s="42" t="s">
        <v>1574</v>
      </c>
      <c r="D856" s="43">
        <v>116334.39999999999</v>
      </c>
      <c r="E856" s="41"/>
      <c r="F856" s="41"/>
      <c r="G856" s="41"/>
      <c r="H856" s="42" t="s">
        <v>1573</v>
      </c>
      <c r="I856" s="42" t="s">
        <v>1574</v>
      </c>
      <c r="J856" s="43">
        <v>116334.39999999999</v>
      </c>
    </row>
    <row r="857" spans="2:10" ht="14.1" customHeight="1" x14ac:dyDescent="0.25">
      <c r="B857" s="42" t="s">
        <v>1575</v>
      </c>
      <c r="C857" s="42" t="s">
        <v>1576</v>
      </c>
      <c r="D857" s="43">
        <v>140316.79999999999</v>
      </c>
      <c r="E857" s="41"/>
      <c r="F857" s="41"/>
      <c r="G857" s="41"/>
      <c r="H857" s="42" t="s">
        <v>1575</v>
      </c>
      <c r="I857" s="42" t="s">
        <v>1576</v>
      </c>
      <c r="J857" s="43">
        <v>140316.79999999999</v>
      </c>
    </row>
    <row r="858" spans="2:10" ht="14.1" customHeight="1" x14ac:dyDescent="0.25">
      <c r="B858" s="42" t="s">
        <v>1577</v>
      </c>
      <c r="C858" s="42" t="s">
        <v>1578</v>
      </c>
      <c r="D858" s="43">
        <v>160451.20000000001</v>
      </c>
      <c r="E858" s="41"/>
      <c r="F858" s="41"/>
      <c r="G858" s="41"/>
      <c r="H858" s="42" t="s">
        <v>1577</v>
      </c>
      <c r="I858" s="42" t="s">
        <v>1578</v>
      </c>
      <c r="J858" s="43">
        <v>160451.20000000001</v>
      </c>
    </row>
    <row r="859" spans="2:10" ht="14.1" customHeight="1" x14ac:dyDescent="0.25">
      <c r="B859" s="42" t="s">
        <v>1579</v>
      </c>
      <c r="C859" s="42" t="s">
        <v>1580</v>
      </c>
      <c r="D859" s="43">
        <v>116334.39999999999</v>
      </c>
      <c r="E859" s="41"/>
      <c r="F859" s="41"/>
      <c r="G859" s="41"/>
      <c r="H859" s="42" t="s">
        <v>1579</v>
      </c>
      <c r="I859" s="42" t="s">
        <v>1580</v>
      </c>
      <c r="J859" s="43">
        <v>116334.39999999999</v>
      </c>
    </row>
    <row r="860" spans="2:10" ht="14.1" customHeight="1" x14ac:dyDescent="0.25">
      <c r="B860" s="42" t="s">
        <v>1581</v>
      </c>
      <c r="C860" s="42" t="s">
        <v>1582</v>
      </c>
      <c r="D860" s="43">
        <v>65540.800000000003</v>
      </c>
      <c r="E860" s="41"/>
      <c r="F860" s="41"/>
      <c r="G860" s="41"/>
      <c r="H860" s="42" t="s">
        <v>1581</v>
      </c>
      <c r="I860" s="42" t="s">
        <v>1582</v>
      </c>
      <c r="J860" s="43">
        <v>65540.800000000003</v>
      </c>
    </row>
    <row r="861" spans="2:10" ht="14.1" customHeight="1" x14ac:dyDescent="0.25">
      <c r="B861" s="42" t="s">
        <v>1583</v>
      </c>
      <c r="C861" s="42" t="s">
        <v>1584</v>
      </c>
      <c r="D861" s="43">
        <v>116334.39999999999</v>
      </c>
      <c r="E861" s="41"/>
      <c r="F861" s="41"/>
      <c r="G861" s="41"/>
      <c r="H861" s="42" t="s">
        <v>1583</v>
      </c>
      <c r="I861" s="42" t="s">
        <v>1584</v>
      </c>
      <c r="J861" s="43">
        <v>116334.39999999999</v>
      </c>
    </row>
    <row r="862" spans="2:10" ht="14.1" customHeight="1" x14ac:dyDescent="0.25">
      <c r="B862" s="42" t="s">
        <v>1585</v>
      </c>
      <c r="C862" s="42" t="s">
        <v>1586</v>
      </c>
      <c r="D862" s="43">
        <v>140316.79999999999</v>
      </c>
      <c r="E862" s="41"/>
      <c r="F862" s="41"/>
      <c r="G862" s="41"/>
      <c r="H862" s="42" t="s">
        <v>1585</v>
      </c>
      <c r="I862" s="42" t="s">
        <v>1586</v>
      </c>
      <c r="J862" s="43">
        <v>140316.79999999999</v>
      </c>
    </row>
    <row r="863" spans="2:10" ht="14.1" customHeight="1" x14ac:dyDescent="0.25">
      <c r="B863" s="42" t="s">
        <v>1587</v>
      </c>
      <c r="C863" s="42" t="s">
        <v>1588</v>
      </c>
      <c r="D863" s="43">
        <v>110302.39999999999</v>
      </c>
      <c r="E863" s="41"/>
      <c r="F863" s="41"/>
      <c r="G863" s="41"/>
      <c r="H863" s="42" t="s">
        <v>1587</v>
      </c>
      <c r="I863" s="42" t="s">
        <v>1588</v>
      </c>
      <c r="J863" s="43">
        <v>110302.39999999999</v>
      </c>
    </row>
    <row r="864" spans="2:10" ht="14.1" customHeight="1" x14ac:dyDescent="0.25">
      <c r="B864" s="42" t="s">
        <v>1589</v>
      </c>
      <c r="C864" s="42" t="s">
        <v>1590</v>
      </c>
      <c r="D864" s="43">
        <v>132995.20000000001</v>
      </c>
      <c r="E864" s="41"/>
      <c r="F864" s="41"/>
      <c r="G864" s="41"/>
      <c r="H864" s="42" t="s">
        <v>1589</v>
      </c>
      <c r="I864" s="42" t="s">
        <v>1590</v>
      </c>
      <c r="J864" s="43">
        <v>132995.20000000001</v>
      </c>
    </row>
    <row r="865" spans="2:10" ht="14.1" customHeight="1" x14ac:dyDescent="0.25">
      <c r="B865" s="42" t="s">
        <v>1591</v>
      </c>
      <c r="C865" s="42" t="s">
        <v>1592</v>
      </c>
      <c r="D865" s="43">
        <v>81660.800000000003</v>
      </c>
      <c r="E865" s="41"/>
      <c r="F865" s="41"/>
      <c r="G865" s="41"/>
      <c r="H865" s="42" t="s">
        <v>1591</v>
      </c>
      <c r="I865" s="42" t="s">
        <v>1592</v>
      </c>
      <c r="J865" s="43">
        <v>81660.800000000003</v>
      </c>
    </row>
    <row r="866" spans="2:10" ht="14.1" customHeight="1" x14ac:dyDescent="0.25">
      <c r="B866" s="42" t="s">
        <v>1593</v>
      </c>
      <c r="C866" s="42" t="s">
        <v>1594</v>
      </c>
      <c r="D866" s="43">
        <v>73216</v>
      </c>
      <c r="E866" s="41"/>
      <c r="F866" s="41"/>
      <c r="G866" s="41"/>
      <c r="H866" s="42" t="s">
        <v>1593</v>
      </c>
      <c r="I866" s="42" t="s">
        <v>1594</v>
      </c>
      <c r="J866" s="43">
        <v>73216</v>
      </c>
    </row>
    <row r="867" spans="2:10" ht="14.1" customHeight="1" x14ac:dyDescent="0.25">
      <c r="B867" s="42" t="s">
        <v>1595</v>
      </c>
      <c r="C867" s="42" t="s">
        <v>1596</v>
      </c>
      <c r="D867" s="43">
        <v>178713.60000000001</v>
      </c>
      <c r="E867" s="41"/>
      <c r="F867" s="41"/>
      <c r="G867" s="41"/>
      <c r="H867" s="42" t="s">
        <v>1595</v>
      </c>
      <c r="I867" s="42" t="s">
        <v>1596</v>
      </c>
      <c r="J867" s="43">
        <v>178713.60000000001</v>
      </c>
    </row>
    <row r="868" spans="2:10" ht="14.1" customHeight="1" x14ac:dyDescent="0.25">
      <c r="B868" s="42" t="s">
        <v>1597</v>
      </c>
      <c r="C868" s="42" t="s">
        <v>1598</v>
      </c>
      <c r="D868" s="43">
        <v>228051.20000000001</v>
      </c>
      <c r="E868" s="41"/>
      <c r="F868" s="41"/>
      <c r="G868" s="41"/>
      <c r="H868" s="42" t="s">
        <v>1597</v>
      </c>
      <c r="I868" s="42" t="s">
        <v>1598</v>
      </c>
      <c r="J868" s="43">
        <v>228051.20000000001</v>
      </c>
    </row>
    <row r="869" spans="2:10" ht="14.1" customHeight="1" x14ac:dyDescent="0.25">
      <c r="B869" s="42" t="s">
        <v>1599</v>
      </c>
      <c r="C869" s="42" t="s">
        <v>1600</v>
      </c>
      <c r="D869" s="43">
        <v>104520</v>
      </c>
      <c r="E869" s="41"/>
      <c r="F869" s="41"/>
      <c r="G869" s="41"/>
      <c r="H869" s="42" t="s">
        <v>1599</v>
      </c>
      <c r="I869" s="42" t="s">
        <v>1600</v>
      </c>
      <c r="J869" s="43">
        <v>104520</v>
      </c>
    </row>
    <row r="870" spans="2:10" ht="14.1" customHeight="1" x14ac:dyDescent="0.25">
      <c r="B870" s="42" t="s">
        <v>1601</v>
      </c>
      <c r="C870" s="42" t="s">
        <v>1602</v>
      </c>
      <c r="D870" s="43">
        <v>104520</v>
      </c>
      <c r="E870" s="41"/>
      <c r="F870" s="41"/>
      <c r="G870" s="41"/>
      <c r="H870" s="42" t="s">
        <v>1601</v>
      </c>
      <c r="I870" s="42" t="s">
        <v>1602</v>
      </c>
      <c r="J870" s="43">
        <v>104520</v>
      </c>
    </row>
    <row r="871" spans="2:10" ht="14.1" customHeight="1" x14ac:dyDescent="0.25">
      <c r="B871" s="42" t="s">
        <v>1603</v>
      </c>
      <c r="C871" s="42" t="s">
        <v>1604</v>
      </c>
      <c r="D871" s="43">
        <v>93766.399999999994</v>
      </c>
      <c r="E871" s="41"/>
      <c r="F871" s="41"/>
      <c r="G871" s="41"/>
      <c r="H871" s="42" t="s">
        <v>1603</v>
      </c>
      <c r="I871" s="42" t="s">
        <v>1604</v>
      </c>
      <c r="J871" s="43">
        <v>93766.399999999994</v>
      </c>
    </row>
    <row r="872" spans="2:10" ht="14.1" customHeight="1" x14ac:dyDescent="0.25">
      <c r="B872" s="42" t="s">
        <v>1605</v>
      </c>
      <c r="C872" s="42" t="s">
        <v>1606</v>
      </c>
      <c r="D872" s="43">
        <v>104520</v>
      </c>
      <c r="E872" s="41"/>
      <c r="F872" s="41"/>
      <c r="G872" s="41"/>
      <c r="H872" s="42" t="s">
        <v>1605</v>
      </c>
      <c r="I872" s="42" t="s">
        <v>1606</v>
      </c>
      <c r="J872" s="43">
        <v>104520</v>
      </c>
    </row>
    <row r="873" spans="2:10" ht="14.1" customHeight="1" x14ac:dyDescent="0.25">
      <c r="B873" s="42" t="s">
        <v>1607</v>
      </c>
      <c r="C873" s="42" t="s">
        <v>1608</v>
      </c>
      <c r="D873" s="43">
        <v>88816</v>
      </c>
      <c r="E873" s="41"/>
      <c r="F873" s="41"/>
      <c r="G873" s="41"/>
      <c r="H873" s="42" t="s">
        <v>1607</v>
      </c>
      <c r="I873" s="42" t="s">
        <v>1608</v>
      </c>
      <c r="J873" s="43">
        <v>88816</v>
      </c>
    </row>
    <row r="874" spans="2:10" ht="14.1" customHeight="1" x14ac:dyDescent="0.25">
      <c r="B874" s="42" t="s">
        <v>1609</v>
      </c>
      <c r="C874" s="42" t="s">
        <v>1610</v>
      </c>
      <c r="D874" s="43">
        <v>73216</v>
      </c>
      <c r="E874" s="41"/>
      <c r="F874" s="41"/>
      <c r="G874" s="41"/>
      <c r="H874" s="42" t="s">
        <v>1609</v>
      </c>
      <c r="I874" s="42" t="s">
        <v>1610</v>
      </c>
      <c r="J874" s="43">
        <v>73216</v>
      </c>
    </row>
    <row r="875" spans="2:10" ht="14.1" customHeight="1" x14ac:dyDescent="0.25">
      <c r="B875" s="42" t="s">
        <v>1611</v>
      </c>
      <c r="C875" s="42" t="s">
        <v>1612</v>
      </c>
      <c r="D875" s="43">
        <v>104520</v>
      </c>
      <c r="E875" s="41"/>
      <c r="F875" s="41"/>
      <c r="G875" s="41"/>
      <c r="H875" s="42" t="s">
        <v>1611</v>
      </c>
      <c r="I875" s="42" t="s">
        <v>1612</v>
      </c>
      <c r="J875" s="43">
        <v>104520</v>
      </c>
    </row>
    <row r="876" spans="2:10" ht="14.1" customHeight="1" x14ac:dyDescent="0.25">
      <c r="B876" s="42" t="s">
        <v>1613</v>
      </c>
      <c r="C876" s="42" t="s">
        <v>1614</v>
      </c>
      <c r="D876" s="43">
        <v>129563.2</v>
      </c>
      <c r="E876" s="41"/>
      <c r="F876" s="41"/>
      <c r="G876" s="41"/>
      <c r="H876" s="42" t="s">
        <v>1613</v>
      </c>
      <c r="I876" s="42" t="s">
        <v>1614</v>
      </c>
      <c r="J876" s="43">
        <v>129563.2</v>
      </c>
    </row>
    <row r="877" spans="2:10" ht="14.1" customHeight="1" x14ac:dyDescent="0.25">
      <c r="B877" s="42" t="s">
        <v>1615</v>
      </c>
      <c r="C877" s="42" t="s">
        <v>1616</v>
      </c>
      <c r="D877" s="43">
        <v>140316.79999999999</v>
      </c>
      <c r="E877" s="41"/>
      <c r="F877" s="41"/>
      <c r="G877" s="41"/>
      <c r="H877" s="42" t="s">
        <v>1615</v>
      </c>
      <c r="I877" s="42" t="s">
        <v>1616</v>
      </c>
      <c r="J877" s="43">
        <v>140316.79999999999</v>
      </c>
    </row>
    <row r="878" spans="2:10" ht="14.1" customHeight="1" x14ac:dyDescent="0.25">
      <c r="B878" s="42" t="s">
        <v>1617</v>
      </c>
      <c r="C878" s="42" t="s">
        <v>1618</v>
      </c>
      <c r="D878" s="43">
        <v>160451.20000000001</v>
      </c>
      <c r="E878" s="41"/>
      <c r="F878" s="41"/>
      <c r="G878" s="41"/>
      <c r="H878" s="42" t="s">
        <v>1617</v>
      </c>
      <c r="I878" s="42" t="s">
        <v>1618</v>
      </c>
      <c r="J878" s="43">
        <v>160451.20000000001</v>
      </c>
    </row>
    <row r="879" spans="2:10" ht="14.1" customHeight="1" x14ac:dyDescent="0.25">
      <c r="B879" s="42" t="s">
        <v>1619</v>
      </c>
      <c r="C879" s="42" t="s">
        <v>1620</v>
      </c>
      <c r="D879" s="43">
        <v>91228.800000000003</v>
      </c>
      <c r="E879" s="41"/>
      <c r="F879" s="41"/>
      <c r="G879" s="41"/>
      <c r="H879" s="42" t="s">
        <v>1619</v>
      </c>
      <c r="I879" s="42" t="s">
        <v>1620</v>
      </c>
      <c r="J879" s="43">
        <v>91228.800000000003</v>
      </c>
    </row>
    <row r="880" spans="2:10" ht="14.1" customHeight="1" x14ac:dyDescent="0.25">
      <c r="B880" s="42" t="s">
        <v>1621</v>
      </c>
      <c r="C880" s="42" t="s">
        <v>1622</v>
      </c>
      <c r="D880" s="43">
        <v>104520</v>
      </c>
      <c r="E880" s="41"/>
      <c r="F880" s="41"/>
      <c r="G880" s="41"/>
      <c r="H880" s="42" t="s">
        <v>1621</v>
      </c>
      <c r="I880" s="42" t="s">
        <v>1622</v>
      </c>
      <c r="J880" s="43">
        <v>104520</v>
      </c>
    </row>
    <row r="881" spans="2:10" ht="14.1" customHeight="1" x14ac:dyDescent="0.25">
      <c r="B881" s="42" t="s">
        <v>1623</v>
      </c>
      <c r="C881" s="42" t="s">
        <v>1624</v>
      </c>
      <c r="D881" s="43">
        <v>104520</v>
      </c>
      <c r="E881" s="41"/>
      <c r="F881" s="41"/>
      <c r="G881" s="41"/>
      <c r="H881" s="42" t="s">
        <v>1623</v>
      </c>
      <c r="I881" s="42" t="s">
        <v>1624</v>
      </c>
      <c r="J881" s="43">
        <v>104520</v>
      </c>
    </row>
    <row r="882" spans="2:10" ht="14.1" customHeight="1" x14ac:dyDescent="0.25">
      <c r="B882" s="42" t="s">
        <v>1625</v>
      </c>
      <c r="C882" s="42" t="s">
        <v>1626</v>
      </c>
      <c r="D882" s="43">
        <v>73216</v>
      </c>
      <c r="E882" s="41"/>
      <c r="F882" s="41"/>
      <c r="G882" s="41"/>
      <c r="H882" s="42" t="s">
        <v>1625</v>
      </c>
      <c r="I882" s="42" t="s">
        <v>1626</v>
      </c>
      <c r="J882" s="43">
        <v>73216</v>
      </c>
    </row>
    <row r="883" spans="2:10" ht="14.1" customHeight="1" x14ac:dyDescent="0.25">
      <c r="B883" s="42" t="s">
        <v>1627</v>
      </c>
      <c r="C883" s="42" t="s">
        <v>1628</v>
      </c>
      <c r="D883" s="43">
        <v>160451.20000000001</v>
      </c>
      <c r="E883" s="41"/>
      <c r="F883" s="41"/>
      <c r="G883" s="41"/>
      <c r="H883" s="42" t="s">
        <v>1627</v>
      </c>
      <c r="I883" s="42" t="s">
        <v>1628</v>
      </c>
      <c r="J883" s="43">
        <v>160451.20000000001</v>
      </c>
    </row>
    <row r="884" spans="2:10" ht="14.1" customHeight="1" x14ac:dyDescent="0.25">
      <c r="B884" s="42" t="s">
        <v>1629</v>
      </c>
      <c r="C884" s="42" t="s">
        <v>1630</v>
      </c>
      <c r="D884" s="43">
        <v>93766.399999999994</v>
      </c>
      <c r="E884" s="41"/>
      <c r="F884" s="41"/>
      <c r="G884" s="41"/>
      <c r="H884" s="42" t="s">
        <v>1629</v>
      </c>
      <c r="I884" s="42" t="s">
        <v>1630</v>
      </c>
      <c r="J884" s="43">
        <v>93766.399999999994</v>
      </c>
    </row>
    <row r="885" spans="2:10" ht="14.1" customHeight="1" x14ac:dyDescent="0.25">
      <c r="B885" s="42" t="s">
        <v>1631</v>
      </c>
      <c r="C885" s="42" t="s">
        <v>1632</v>
      </c>
      <c r="D885" s="43">
        <v>144123.20000000001</v>
      </c>
      <c r="E885" s="41"/>
      <c r="F885" s="41"/>
      <c r="G885" s="41"/>
      <c r="H885" s="42" t="s">
        <v>1631</v>
      </c>
      <c r="I885" s="42" t="s">
        <v>1632</v>
      </c>
      <c r="J885" s="43">
        <v>144123.20000000001</v>
      </c>
    </row>
    <row r="886" spans="2:10" ht="14.1" customHeight="1" x14ac:dyDescent="0.25">
      <c r="B886" s="42" t="s">
        <v>1633</v>
      </c>
      <c r="C886" s="42" t="s">
        <v>1634</v>
      </c>
      <c r="D886" s="43">
        <v>96408</v>
      </c>
      <c r="E886" s="41"/>
      <c r="F886" s="41"/>
      <c r="G886" s="41"/>
      <c r="H886" s="42" t="s">
        <v>1633</v>
      </c>
      <c r="I886" s="42" t="s">
        <v>1634</v>
      </c>
      <c r="J886" s="43">
        <v>96408</v>
      </c>
    </row>
    <row r="887" spans="2:10" ht="14.1" customHeight="1" x14ac:dyDescent="0.25">
      <c r="B887" s="42" t="s">
        <v>1635</v>
      </c>
      <c r="C887" s="42" t="s">
        <v>1636</v>
      </c>
      <c r="D887" s="43">
        <v>96408</v>
      </c>
      <c r="E887" s="41"/>
      <c r="F887" s="41"/>
      <c r="G887" s="41"/>
      <c r="H887" s="42" t="s">
        <v>1635</v>
      </c>
      <c r="I887" s="42" t="s">
        <v>1636</v>
      </c>
      <c r="J887" s="43">
        <v>96408</v>
      </c>
    </row>
    <row r="888" spans="2:10" ht="14.1" customHeight="1" x14ac:dyDescent="0.25">
      <c r="B888" s="42" t="s">
        <v>1637</v>
      </c>
      <c r="C888" s="42" t="s">
        <v>1638</v>
      </c>
      <c r="D888" s="43">
        <v>129563.2</v>
      </c>
      <c r="E888" s="41"/>
      <c r="F888" s="41"/>
      <c r="G888" s="41"/>
      <c r="H888" s="42" t="s">
        <v>1637</v>
      </c>
      <c r="I888" s="42" t="s">
        <v>1638</v>
      </c>
      <c r="J888" s="43">
        <v>129563.2</v>
      </c>
    </row>
    <row r="889" spans="2:10" ht="14.1" customHeight="1" x14ac:dyDescent="0.25">
      <c r="B889" s="42" t="s">
        <v>1639</v>
      </c>
      <c r="C889" s="42" t="s">
        <v>1640</v>
      </c>
      <c r="D889" s="43">
        <v>122720</v>
      </c>
      <c r="E889" s="41"/>
      <c r="F889" s="41"/>
      <c r="G889" s="41"/>
      <c r="H889" s="42" t="s">
        <v>1639</v>
      </c>
      <c r="I889" s="42" t="s">
        <v>1640</v>
      </c>
      <c r="J889" s="43">
        <v>122720</v>
      </c>
    </row>
    <row r="890" spans="2:10" ht="14.1" customHeight="1" x14ac:dyDescent="0.25">
      <c r="B890" s="42" t="s">
        <v>1641</v>
      </c>
      <c r="C890" s="42" t="s">
        <v>1642</v>
      </c>
      <c r="D890" s="43">
        <v>107411.2</v>
      </c>
      <c r="E890" s="41"/>
      <c r="F890" s="41"/>
      <c r="G890" s="41"/>
      <c r="H890" s="42" t="s">
        <v>1641</v>
      </c>
      <c r="I890" s="42" t="s">
        <v>1642</v>
      </c>
      <c r="J890" s="43">
        <v>107411.2</v>
      </c>
    </row>
    <row r="891" spans="2:10" ht="14.1" customHeight="1" x14ac:dyDescent="0.25">
      <c r="B891" s="42" t="s">
        <v>1643</v>
      </c>
      <c r="C891" s="42" t="s">
        <v>1644</v>
      </c>
      <c r="D891" s="43">
        <v>65540.800000000003</v>
      </c>
      <c r="E891" s="41"/>
      <c r="F891" s="41"/>
      <c r="G891" s="41"/>
      <c r="H891" s="42" t="s">
        <v>1643</v>
      </c>
      <c r="I891" s="42" t="s">
        <v>1644</v>
      </c>
      <c r="J891" s="43">
        <v>65540.800000000003</v>
      </c>
    </row>
    <row r="892" spans="2:10" ht="14.1" customHeight="1" x14ac:dyDescent="0.25">
      <c r="B892" s="42" t="s">
        <v>1645</v>
      </c>
      <c r="C892" s="42" t="s">
        <v>1646</v>
      </c>
      <c r="D892" s="43">
        <v>140316.79999999999</v>
      </c>
      <c r="E892" s="41"/>
      <c r="F892" s="41"/>
      <c r="G892" s="41"/>
      <c r="H892" s="42" t="s">
        <v>1645</v>
      </c>
      <c r="I892" s="42" t="s">
        <v>1646</v>
      </c>
      <c r="J892" s="43">
        <v>140316.79999999999</v>
      </c>
    </row>
    <row r="893" spans="2:10" ht="14.1" customHeight="1" x14ac:dyDescent="0.25">
      <c r="B893" s="42" t="s">
        <v>1647</v>
      </c>
      <c r="C893" s="42" t="s">
        <v>1648</v>
      </c>
      <c r="D893" s="43">
        <v>136572.79999999999</v>
      </c>
      <c r="E893" s="41"/>
      <c r="F893" s="41"/>
      <c r="G893" s="41"/>
      <c r="H893" s="42" t="s">
        <v>1647</v>
      </c>
      <c r="I893" s="42" t="s">
        <v>1648</v>
      </c>
      <c r="J893" s="43">
        <v>136572.79999999999</v>
      </c>
    </row>
    <row r="894" spans="2:10" ht="14.1" customHeight="1" x14ac:dyDescent="0.25">
      <c r="B894" s="42" t="s">
        <v>1649</v>
      </c>
      <c r="C894" s="42" t="s">
        <v>1650</v>
      </c>
      <c r="D894" s="43">
        <v>160451.20000000001</v>
      </c>
      <c r="E894" s="41"/>
      <c r="F894" s="41"/>
      <c r="G894" s="41"/>
      <c r="H894" s="42" t="s">
        <v>1649</v>
      </c>
      <c r="I894" s="42" t="s">
        <v>1650</v>
      </c>
      <c r="J894" s="43">
        <v>160451.20000000001</v>
      </c>
    </row>
    <row r="895" spans="2:10" ht="14.1" customHeight="1" x14ac:dyDescent="0.25">
      <c r="B895" s="42" t="s">
        <v>1651</v>
      </c>
      <c r="C895" s="42" t="s">
        <v>1652</v>
      </c>
      <c r="D895" s="43">
        <v>140316.79999999999</v>
      </c>
      <c r="E895" s="41"/>
      <c r="F895" s="41"/>
      <c r="G895" s="41"/>
      <c r="H895" s="42" t="s">
        <v>1651</v>
      </c>
      <c r="I895" s="42" t="s">
        <v>1652</v>
      </c>
      <c r="J895" s="43">
        <v>140316.79999999999</v>
      </c>
    </row>
    <row r="896" spans="2:10" ht="14.1" customHeight="1" x14ac:dyDescent="0.25">
      <c r="B896" s="42" t="s">
        <v>1653</v>
      </c>
      <c r="C896" s="42" t="s">
        <v>1654</v>
      </c>
      <c r="D896" s="43">
        <v>86278.399999999994</v>
      </c>
      <c r="E896" s="41"/>
      <c r="F896" s="41"/>
      <c r="G896" s="41"/>
      <c r="H896" s="42" t="s">
        <v>1653</v>
      </c>
      <c r="I896" s="42" t="s">
        <v>1654</v>
      </c>
      <c r="J896" s="43">
        <v>86278.399999999994</v>
      </c>
    </row>
    <row r="897" spans="2:10" ht="14.1" customHeight="1" x14ac:dyDescent="0.25">
      <c r="B897" s="42" t="s">
        <v>1655</v>
      </c>
      <c r="C897" s="42" t="s">
        <v>1656</v>
      </c>
      <c r="D897" s="43">
        <v>173888</v>
      </c>
      <c r="E897" s="41"/>
      <c r="F897" s="41"/>
      <c r="G897" s="41"/>
      <c r="H897" s="42" t="s">
        <v>1655</v>
      </c>
      <c r="I897" s="42" t="s">
        <v>1656</v>
      </c>
      <c r="J897" s="43">
        <v>173888</v>
      </c>
    </row>
    <row r="898" spans="2:10" ht="14.1" customHeight="1" x14ac:dyDescent="0.25">
      <c r="B898" s="42" t="s">
        <v>1657</v>
      </c>
      <c r="C898" s="42" t="s">
        <v>1658</v>
      </c>
      <c r="D898" s="43">
        <v>88816</v>
      </c>
      <c r="E898" s="41"/>
      <c r="F898" s="41"/>
      <c r="G898" s="41"/>
      <c r="H898" s="42" t="s">
        <v>1657</v>
      </c>
      <c r="I898" s="42" t="s">
        <v>1658</v>
      </c>
      <c r="J898" s="43">
        <v>88816</v>
      </c>
    </row>
    <row r="899" spans="2:10" ht="14.1" customHeight="1" x14ac:dyDescent="0.25">
      <c r="B899" s="42" t="s">
        <v>1659</v>
      </c>
      <c r="C899" s="42" t="s">
        <v>1660</v>
      </c>
      <c r="D899" s="43">
        <v>143124.79999999999</v>
      </c>
      <c r="E899" s="41"/>
      <c r="F899" s="41"/>
      <c r="G899" s="41"/>
      <c r="H899" s="42" t="s">
        <v>1659</v>
      </c>
      <c r="I899" s="42" t="s">
        <v>1660</v>
      </c>
      <c r="J899" s="43">
        <v>143124.79999999999</v>
      </c>
    </row>
    <row r="900" spans="2:10" ht="14.1" customHeight="1" x14ac:dyDescent="0.25">
      <c r="B900" s="42" t="s">
        <v>1661</v>
      </c>
      <c r="C900" s="42" t="s">
        <v>1662</v>
      </c>
      <c r="D900" s="43">
        <v>101753.60000000001</v>
      </c>
      <c r="E900" s="41"/>
      <c r="F900" s="41"/>
      <c r="G900" s="41"/>
      <c r="H900" s="42" t="s">
        <v>1661</v>
      </c>
      <c r="I900" s="42" t="s">
        <v>1662</v>
      </c>
      <c r="J900" s="43">
        <v>101753.60000000001</v>
      </c>
    </row>
    <row r="901" spans="2:10" ht="14.1" customHeight="1" x14ac:dyDescent="0.25">
      <c r="B901" s="42" t="s">
        <v>1663</v>
      </c>
      <c r="C901" s="42" t="s">
        <v>1664</v>
      </c>
      <c r="D901" s="43">
        <v>107411.2</v>
      </c>
      <c r="E901" s="41"/>
      <c r="F901" s="41"/>
      <c r="G901" s="41"/>
      <c r="H901" s="42" t="s">
        <v>1663</v>
      </c>
      <c r="I901" s="42" t="s">
        <v>1664</v>
      </c>
      <c r="J901" s="43">
        <v>107411.2</v>
      </c>
    </row>
    <row r="902" spans="2:10" ht="14.1" customHeight="1" x14ac:dyDescent="0.25">
      <c r="B902" s="42" t="s">
        <v>1665</v>
      </c>
      <c r="C902" s="42" t="s">
        <v>1666</v>
      </c>
      <c r="D902" s="43">
        <v>113318.39999999999</v>
      </c>
      <c r="E902" s="41"/>
      <c r="F902" s="41"/>
      <c r="G902" s="41"/>
      <c r="H902" s="42" t="s">
        <v>1665</v>
      </c>
      <c r="I902" s="42" t="s">
        <v>1666</v>
      </c>
      <c r="J902" s="43">
        <v>113318.39999999999</v>
      </c>
    </row>
    <row r="903" spans="2:10" ht="14.1" customHeight="1" x14ac:dyDescent="0.25">
      <c r="B903" s="42" t="s">
        <v>1667</v>
      </c>
      <c r="C903" s="42" t="s">
        <v>1668</v>
      </c>
      <c r="D903" s="43">
        <v>95600.960000000006</v>
      </c>
      <c r="E903" s="41"/>
      <c r="F903" s="41"/>
      <c r="G903" s="41"/>
      <c r="H903" s="42" t="s">
        <v>1667</v>
      </c>
      <c r="I903" s="42" t="s">
        <v>1668</v>
      </c>
      <c r="J903" s="43">
        <v>95600.960000000006</v>
      </c>
    </row>
    <row r="904" spans="2:10" ht="14.1" customHeight="1" x14ac:dyDescent="0.25">
      <c r="B904" s="42" t="s">
        <v>1669</v>
      </c>
      <c r="C904" s="42" t="s">
        <v>1670</v>
      </c>
      <c r="D904" s="43">
        <v>116334.39999999999</v>
      </c>
      <c r="E904" s="41"/>
      <c r="F904" s="41"/>
      <c r="G904" s="41"/>
      <c r="H904" s="42" t="s">
        <v>1669</v>
      </c>
      <c r="I904" s="42" t="s">
        <v>1670</v>
      </c>
      <c r="J904" s="43">
        <v>116334.39999999999</v>
      </c>
    </row>
    <row r="905" spans="2:10" ht="14.1" customHeight="1" x14ac:dyDescent="0.25">
      <c r="B905" s="42" t="s">
        <v>1671</v>
      </c>
      <c r="C905" s="42" t="s">
        <v>1672</v>
      </c>
      <c r="D905" s="43">
        <v>116334.39999999999</v>
      </c>
      <c r="E905" s="41"/>
      <c r="F905" s="41"/>
      <c r="G905" s="41"/>
      <c r="H905" s="42" t="s">
        <v>1671</v>
      </c>
      <c r="I905" s="42" t="s">
        <v>1672</v>
      </c>
      <c r="J905" s="43">
        <v>116334.39999999999</v>
      </c>
    </row>
    <row r="906" spans="2:10" ht="14.1" customHeight="1" x14ac:dyDescent="0.25">
      <c r="B906" s="42" t="s">
        <v>1673</v>
      </c>
      <c r="C906" s="42" t="s">
        <v>1674</v>
      </c>
      <c r="D906" s="43">
        <v>101753.60000000001</v>
      </c>
      <c r="E906" s="41"/>
      <c r="F906" s="41"/>
      <c r="G906" s="41"/>
      <c r="H906" s="42" t="s">
        <v>1673</v>
      </c>
      <c r="I906" s="42" t="s">
        <v>1674</v>
      </c>
      <c r="J906" s="43">
        <v>101753.60000000001</v>
      </c>
    </row>
    <row r="907" spans="2:10" ht="14.1" customHeight="1" x14ac:dyDescent="0.25">
      <c r="B907" s="42" t="s">
        <v>1675</v>
      </c>
      <c r="C907" s="42" t="s">
        <v>1676</v>
      </c>
      <c r="D907" s="43">
        <v>65540.800000000003</v>
      </c>
      <c r="E907" s="41"/>
      <c r="F907" s="41"/>
      <c r="G907" s="41"/>
      <c r="H907" s="42" t="s">
        <v>1675</v>
      </c>
      <c r="I907" s="42" t="s">
        <v>1676</v>
      </c>
      <c r="J907" s="43">
        <v>65540.800000000003</v>
      </c>
    </row>
    <row r="908" spans="2:10" ht="14.1" customHeight="1" x14ac:dyDescent="0.25">
      <c r="B908" s="42" t="s">
        <v>1677</v>
      </c>
      <c r="C908" s="42" t="s">
        <v>1678</v>
      </c>
      <c r="D908" s="43">
        <v>58760</v>
      </c>
      <c r="E908" s="41"/>
      <c r="F908" s="41"/>
      <c r="G908" s="41"/>
      <c r="H908" s="42" t="s">
        <v>1677</v>
      </c>
      <c r="I908" s="42" t="s">
        <v>1678</v>
      </c>
      <c r="J908" s="43">
        <v>58760</v>
      </c>
    </row>
    <row r="909" spans="2:10" ht="14.1" customHeight="1" x14ac:dyDescent="0.25">
      <c r="B909" s="42" t="s">
        <v>1679</v>
      </c>
      <c r="C909" s="42" t="s">
        <v>1680</v>
      </c>
      <c r="D909" s="43">
        <v>86278.399999999994</v>
      </c>
      <c r="E909" s="41"/>
      <c r="F909" s="41"/>
      <c r="G909" s="41"/>
      <c r="H909" s="42" t="s">
        <v>1679</v>
      </c>
      <c r="I909" s="42" t="s">
        <v>1680</v>
      </c>
      <c r="J909" s="43">
        <v>86278.399999999994</v>
      </c>
    </row>
    <row r="910" spans="2:10" ht="14.1" customHeight="1" x14ac:dyDescent="0.25">
      <c r="B910" s="42" t="s">
        <v>1681</v>
      </c>
      <c r="C910" s="42" t="s">
        <v>1682</v>
      </c>
      <c r="D910" s="43">
        <v>96408</v>
      </c>
      <c r="E910" s="41"/>
      <c r="F910" s="41"/>
      <c r="G910" s="41"/>
      <c r="H910" s="42" t="s">
        <v>1681</v>
      </c>
      <c r="I910" s="42" t="s">
        <v>1682</v>
      </c>
      <c r="J910" s="43">
        <v>96408</v>
      </c>
    </row>
    <row r="911" spans="2:10" ht="14.1" customHeight="1" x14ac:dyDescent="0.25">
      <c r="B911" s="42" t="s">
        <v>1683</v>
      </c>
      <c r="C911" s="42" t="s">
        <v>1684</v>
      </c>
      <c r="D911" s="43">
        <v>129563.2</v>
      </c>
      <c r="E911" s="41"/>
      <c r="F911" s="41"/>
      <c r="G911" s="41"/>
      <c r="H911" s="42" t="s">
        <v>1683</v>
      </c>
      <c r="I911" s="42" t="s">
        <v>1684</v>
      </c>
      <c r="J911" s="43">
        <v>129563.2</v>
      </c>
    </row>
    <row r="912" spans="2:10" ht="14.1" customHeight="1" x14ac:dyDescent="0.25">
      <c r="B912" s="42" t="s">
        <v>1685</v>
      </c>
      <c r="C912" s="42" t="s">
        <v>1686</v>
      </c>
      <c r="D912" s="43">
        <v>126006.39999999999</v>
      </c>
      <c r="E912" s="41"/>
      <c r="F912" s="41"/>
      <c r="G912" s="41"/>
      <c r="H912" s="42" t="s">
        <v>1685</v>
      </c>
      <c r="I912" s="42" t="s">
        <v>1686</v>
      </c>
      <c r="J912" s="43">
        <v>126006.39999999999</v>
      </c>
    </row>
    <row r="913" spans="2:10" ht="14.1" customHeight="1" x14ac:dyDescent="0.25">
      <c r="B913" s="42" t="s">
        <v>1687</v>
      </c>
      <c r="C913" s="42" t="s">
        <v>1688</v>
      </c>
      <c r="D913" s="43">
        <v>126006.39999999999</v>
      </c>
      <c r="E913" s="41"/>
      <c r="F913" s="41"/>
      <c r="G913" s="41"/>
      <c r="H913" s="42" t="s">
        <v>1687</v>
      </c>
      <c r="I913" s="42" t="s">
        <v>1688</v>
      </c>
      <c r="J913" s="43">
        <v>126006.39999999999</v>
      </c>
    </row>
    <row r="914" spans="2:10" ht="14.1" customHeight="1" x14ac:dyDescent="0.25">
      <c r="B914" s="42" t="s">
        <v>1689</v>
      </c>
      <c r="C914" s="42" t="s">
        <v>1690</v>
      </c>
      <c r="D914" s="43">
        <v>99049.600000000006</v>
      </c>
      <c r="E914" s="41"/>
      <c r="F914" s="41"/>
      <c r="G914" s="41"/>
      <c r="H914" s="42" t="s">
        <v>1689</v>
      </c>
      <c r="I914" s="42" t="s">
        <v>1690</v>
      </c>
      <c r="J914" s="43">
        <v>99049.600000000006</v>
      </c>
    </row>
    <row r="915" spans="2:10" ht="14.1" customHeight="1" x14ac:dyDescent="0.25">
      <c r="B915" s="42" t="s">
        <v>1691</v>
      </c>
      <c r="C915" s="42" t="s">
        <v>1692</v>
      </c>
      <c r="D915" s="43">
        <v>188614.39999999999</v>
      </c>
      <c r="E915" s="41"/>
      <c r="F915" s="41"/>
      <c r="G915" s="41"/>
      <c r="H915" s="42" t="s">
        <v>1691</v>
      </c>
      <c r="I915" s="42" t="s">
        <v>1692</v>
      </c>
      <c r="J915" s="43">
        <v>188614.39999999999</v>
      </c>
    </row>
    <row r="916" spans="2:10" ht="14.1" customHeight="1" x14ac:dyDescent="0.25">
      <c r="B916" s="42" t="s">
        <v>1693</v>
      </c>
      <c r="C916" s="42" t="s">
        <v>1694</v>
      </c>
      <c r="D916" s="43">
        <v>129563.2</v>
      </c>
      <c r="E916" s="41"/>
      <c r="F916" s="41"/>
      <c r="G916" s="41"/>
      <c r="H916" s="42" t="s">
        <v>1693</v>
      </c>
      <c r="I916" s="42" t="s">
        <v>1694</v>
      </c>
      <c r="J916" s="43">
        <v>129563.2</v>
      </c>
    </row>
    <row r="917" spans="2:10" ht="14.1" customHeight="1" x14ac:dyDescent="0.25">
      <c r="B917" s="42" t="s">
        <v>1695</v>
      </c>
      <c r="C917" s="42" t="s">
        <v>1696</v>
      </c>
      <c r="D917" s="43">
        <v>75212.800000000003</v>
      </c>
      <c r="E917" s="41"/>
      <c r="F917" s="41"/>
      <c r="G917" s="41"/>
      <c r="H917" s="42" t="s">
        <v>1695</v>
      </c>
      <c r="I917" s="42" t="s">
        <v>1696</v>
      </c>
      <c r="J917" s="43">
        <v>75212.800000000003</v>
      </c>
    </row>
    <row r="918" spans="2:10" ht="14.1" customHeight="1" x14ac:dyDescent="0.25">
      <c r="B918" s="42" t="s">
        <v>1697</v>
      </c>
      <c r="C918" s="42" t="s">
        <v>1698</v>
      </c>
      <c r="D918" s="43">
        <v>104520</v>
      </c>
      <c r="E918" s="41"/>
      <c r="F918" s="41"/>
      <c r="G918" s="41"/>
      <c r="H918" s="42" t="s">
        <v>1697</v>
      </c>
      <c r="I918" s="42" t="s">
        <v>1698</v>
      </c>
      <c r="J918" s="43">
        <v>104520</v>
      </c>
    </row>
    <row r="919" spans="2:10" ht="14.1" customHeight="1" x14ac:dyDescent="0.25">
      <c r="B919" s="42" t="s">
        <v>1699</v>
      </c>
      <c r="C919" s="42" t="s">
        <v>1700</v>
      </c>
      <c r="D919" s="43">
        <v>126006.39999999999</v>
      </c>
      <c r="E919" s="41"/>
      <c r="F919" s="41"/>
      <c r="G919" s="41"/>
      <c r="H919" s="42" t="s">
        <v>1699</v>
      </c>
      <c r="I919" s="42" t="s">
        <v>1700</v>
      </c>
      <c r="J919" s="43">
        <v>126006.39999999999</v>
      </c>
    </row>
    <row r="920" spans="2:10" ht="14.1" customHeight="1" x14ac:dyDescent="0.25">
      <c r="B920" s="42" t="s">
        <v>1701</v>
      </c>
      <c r="C920" s="42" t="s">
        <v>1702</v>
      </c>
      <c r="D920" s="43">
        <v>88816</v>
      </c>
      <c r="E920" s="41"/>
      <c r="F920" s="41"/>
      <c r="G920" s="41"/>
      <c r="H920" s="42" t="s">
        <v>1701</v>
      </c>
      <c r="I920" s="42" t="s">
        <v>1702</v>
      </c>
      <c r="J920" s="43">
        <v>88816</v>
      </c>
    </row>
    <row r="921" spans="2:10" ht="14.1" customHeight="1" x14ac:dyDescent="0.25">
      <c r="B921" s="42" t="s">
        <v>1703</v>
      </c>
      <c r="C921" s="42" t="s">
        <v>1704</v>
      </c>
      <c r="D921" s="43">
        <v>140316.79999999999</v>
      </c>
      <c r="E921" s="41"/>
      <c r="F921" s="41"/>
      <c r="G921" s="41"/>
      <c r="H921" s="42" t="s">
        <v>1703</v>
      </c>
      <c r="I921" s="42" t="s">
        <v>1704</v>
      </c>
      <c r="J921" s="43">
        <v>140316.79999999999</v>
      </c>
    </row>
    <row r="922" spans="2:10" ht="14.1" customHeight="1" x14ac:dyDescent="0.25">
      <c r="B922" s="42" t="s">
        <v>1705</v>
      </c>
      <c r="C922" s="42" t="s">
        <v>1706</v>
      </c>
      <c r="D922" s="43">
        <v>101753.60000000001</v>
      </c>
      <c r="E922" s="41"/>
      <c r="F922" s="41"/>
      <c r="G922" s="41"/>
      <c r="H922" s="42" t="s">
        <v>1705</v>
      </c>
      <c r="I922" s="42" t="s">
        <v>1706</v>
      </c>
      <c r="J922" s="43">
        <v>101753.60000000001</v>
      </c>
    </row>
    <row r="923" spans="2:10" ht="14.1" customHeight="1" x14ac:dyDescent="0.25">
      <c r="B923" s="42" t="s">
        <v>1707</v>
      </c>
      <c r="C923" s="42" t="s">
        <v>1708</v>
      </c>
      <c r="D923" s="43">
        <v>93766.399999999994</v>
      </c>
      <c r="E923" s="41"/>
      <c r="F923" s="41"/>
      <c r="G923" s="41"/>
      <c r="H923" s="42" t="s">
        <v>1707</v>
      </c>
      <c r="I923" s="42" t="s">
        <v>1708</v>
      </c>
      <c r="J923" s="43">
        <v>93766.399999999994</v>
      </c>
    </row>
    <row r="924" spans="2:10" ht="14.1" customHeight="1" x14ac:dyDescent="0.25">
      <c r="B924" s="42" t="s">
        <v>1709</v>
      </c>
      <c r="C924" s="42" t="s">
        <v>1710</v>
      </c>
      <c r="D924" s="43">
        <v>104520</v>
      </c>
      <c r="E924" s="41"/>
      <c r="F924" s="41"/>
      <c r="G924" s="41"/>
      <c r="H924" s="42" t="s">
        <v>1709</v>
      </c>
      <c r="I924" s="42" t="s">
        <v>1710</v>
      </c>
      <c r="J924" s="43">
        <v>104520</v>
      </c>
    </row>
    <row r="925" spans="2:10" ht="14.1" customHeight="1" x14ac:dyDescent="0.25">
      <c r="B925" s="42" t="s">
        <v>1711</v>
      </c>
      <c r="C925" s="42" t="s">
        <v>1712</v>
      </c>
      <c r="D925" s="43">
        <v>113318.39999999999</v>
      </c>
      <c r="E925" s="41"/>
      <c r="F925" s="41"/>
      <c r="G925" s="41"/>
      <c r="H925" s="42" t="s">
        <v>1711</v>
      </c>
      <c r="I925" s="42" t="s">
        <v>1712</v>
      </c>
      <c r="J925" s="43">
        <v>113318.39999999999</v>
      </c>
    </row>
    <row r="926" spans="2:10" ht="14.1" customHeight="1" x14ac:dyDescent="0.25">
      <c r="B926" s="42" t="s">
        <v>1713</v>
      </c>
      <c r="C926" s="42" t="s">
        <v>1714</v>
      </c>
      <c r="D926" s="43">
        <v>113318.39999999999</v>
      </c>
      <c r="E926" s="41"/>
      <c r="F926" s="41"/>
      <c r="G926" s="41"/>
      <c r="H926" s="42" t="s">
        <v>1713</v>
      </c>
      <c r="I926" s="42" t="s">
        <v>1714</v>
      </c>
      <c r="J926" s="43">
        <v>113318.39999999999</v>
      </c>
    </row>
    <row r="927" spans="2:10" ht="14.1" customHeight="1" x14ac:dyDescent="0.25">
      <c r="B927" s="42" t="s">
        <v>1715</v>
      </c>
      <c r="C927" s="42" t="s">
        <v>1716</v>
      </c>
      <c r="D927" s="43">
        <v>119537.60000000001</v>
      </c>
      <c r="E927" s="41"/>
      <c r="F927" s="41"/>
      <c r="G927" s="41"/>
      <c r="H927" s="42" t="s">
        <v>1715</v>
      </c>
      <c r="I927" s="42" t="s">
        <v>1716</v>
      </c>
      <c r="J927" s="43">
        <v>119537.60000000001</v>
      </c>
    </row>
    <row r="928" spans="2:10" ht="14.1" customHeight="1" x14ac:dyDescent="0.25">
      <c r="B928" s="42" t="s">
        <v>1717</v>
      </c>
      <c r="C928" s="42" t="s">
        <v>1718</v>
      </c>
      <c r="D928" s="43">
        <v>75212.800000000003</v>
      </c>
      <c r="E928" s="41"/>
      <c r="F928" s="41"/>
      <c r="G928" s="41"/>
      <c r="H928" s="42" t="s">
        <v>1717</v>
      </c>
      <c r="I928" s="42" t="s">
        <v>1718</v>
      </c>
      <c r="J928" s="43">
        <v>75212.800000000003</v>
      </c>
    </row>
    <row r="929" spans="2:10" ht="14.1" customHeight="1" x14ac:dyDescent="0.25">
      <c r="B929" s="42" t="s">
        <v>1719</v>
      </c>
      <c r="C929" s="42" t="s">
        <v>1720</v>
      </c>
      <c r="D929" s="43">
        <v>196414.4</v>
      </c>
      <c r="E929" s="41"/>
      <c r="F929" s="41"/>
      <c r="G929" s="41"/>
      <c r="H929" s="42" t="s">
        <v>1719</v>
      </c>
      <c r="I929" s="42" t="s">
        <v>1720</v>
      </c>
      <c r="J929" s="43">
        <v>196414.4</v>
      </c>
    </row>
    <row r="930" spans="2:10" ht="14.1" customHeight="1" x14ac:dyDescent="0.25">
      <c r="B930" s="42" t="s">
        <v>1721</v>
      </c>
      <c r="C930" s="42" t="s">
        <v>1722</v>
      </c>
      <c r="D930" s="43">
        <v>140316.79999999999</v>
      </c>
      <c r="E930" s="41"/>
      <c r="F930" s="41"/>
      <c r="G930" s="41"/>
      <c r="H930" s="42" t="s">
        <v>1721</v>
      </c>
      <c r="I930" s="42" t="s">
        <v>1722</v>
      </c>
      <c r="J930" s="43">
        <v>140316.79999999999</v>
      </c>
    </row>
    <row r="931" spans="2:10" ht="14.1" customHeight="1" x14ac:dyDescent="0.25">
      <c r="B931" s="42" t="s">
        <v>1723</v>
      </c>
      <c r="C931" s="42" t="s">
        <v>1724</v>
      </c>
      <c r="D931" s="43">
        <v>126006.39999999999</v>
      </c>
      <c r="E931" s="41"/>
      <c r="F931" s="41"/>
      <c r="G931" s="41"/>
      <c r="H931" s="42" t="s">
        <v>1723</v>
      </c>
      <c r="I931" s="42" t="s">
        <v>1724</v>
      </c>
      <c r="J931" s="43">
        <v>126006.39999999999</v>
      </c>
    </row>
    <row r="932" spans="2:10" ht="14.1" customHeight="1" x14ac:dyDescent="0.25">
      <c r="B932" s="42" t="s">
        <v>1725</v>
      </c>
      <c r="C932" s="42" t="s">
        <v>1726</v>
      </c>
      <c r="D932" s="43">
        <v>169166.4</v>
      </c>
      <c r="E932" s="41"/>
      <c r="F932" s="41"/>
      <c r="G932" s="41"/>
      <c r="H932" s="42" t="s">
        <v>1725</v>
      </c>
      <c r="I932" s="42" t="s">
        <v>1726</v>
      </c>
      <c r="J932" s="43">
        <v>169166.4</v>
      </c>
    </row>
    <row r="933" spans="2:10" ht="14.1" customHeight="1" x14ac:dyDescent="0.25">
      <c r="B933" s="42" t="s">
        <v>1727</v>
      </c>
      <c r="C933" s="42" t="s">
        <v>1728</v>
      </c>
      <c r="D933" s="43">
        <v>116334.39999999999</v>
      </c>
      <c r="E933" s="41"/>
      <c r="F933" s="41"/>
      <c r="G933" s="41"/>
      <c r="H933" s="42" t="s">
        <v>1727</v>
      </c>
      <c r="I933" s="42" t="s">
        <v>1728</v>
      </c>
      <c r="J933" s="43">
        <v>116334.39999999999</v>
      </c>
    </row>
    <row r="934" spans="2:10" ht="14.1" customHeight="1" x14ac:dyDescent="0.25">
      <c r="B934" s="42" t="s">
        <v>1729</v>
      </c>
      <c r="C934" s="42" t="s">
        <v>1730</v>
      </c>
      <c r="D934" s="43">
        <v>91228.800000000003</v>
      </c>
      <c r="E934" s="41"/>
      <c r="F934" s="41"/>
      <c r="G934" s="41"/>
      <c r="H934" s="42" t="s">
        <v>1729</v>
      </c>
      <c r="I934" s="42" t="s">
        <v>1730</v>
      </c>
      <c r="J934" s="43">
        <v>91228.800000000003</v>
      </c>
    </row>
    <row r="935" spans="2:10" ht="14.1" customHeight="1" x14ac:dyDescent="0.25">
      <c r="B935" s="42" t="s">
        <v>1731</v>
      </c>
      <c r="C935" s="42" t="s">
        <v>1732</v>
      </c>
      <c r="D935" s="43">
        <v>104520</v>
      </c>
      <c r="E935" s="41"/>
      <c r="F935" s="41"/>
      <c r="G935" s="41"/>
      <c r="H935" s="42" t="s">
        <v>1731</v>
      </c>
      <c r="I935" s="42" t="s">
        <v>1732</v>
      </c>
      <c r="J935" s="43">
        <v>104520</v>
      </c>
    </row>
    <row r="936" spans="2:10" ht="14.1" customHeight="1" x14ac:dyDescent="0.25">
      <c r="B936" s="42" t="s">
        <v>1733</v>
      </c>
      <c r="C936" s="42" t="s">
        <v>1734</v>
      </c>
      <c r="D936" s="43">
        <v>93766.399999999994</v>
      </c>
      <c r="E936" s="41"/>
      <c r="F936" s="41"/>
      <c r="G936" s="41"/>
      <c r="H936" s="42" t="s">
        <v>1733</v>
      </c>
      <c r="I936" s="42" t="s">
        <v>1734</v>
      </c>
      <c r="J936" s="43">
        <v>93766.399999999994</v>
      </c>
    </row>
    <row r="937" spans="2:10" ht="14.1" customHeight="1" x14ac:dyDescent="0.25">
      <c r="B937" s="42" t="s">
        <v>1735</v>
      </c>
      <c r="C937" s="42" t="s">
        <v>1736</v>
      </c>
      <c r="D937" s="43">
        <v>104520</v>
      </c>
      <c r="E937" s="41"/>
      <c r="F937" s="41"/>
      <c r="G937" s="41"/>
      <c r="H937" s="42" t="s">
        <v>1735</v>
      </c>
      <c r="I937" s="42" t="s">
        <v>1736</v>
      </c>
      <c r="J937" s="43">
        <v>104520</v>
      </c>
    </row>
    <row r="938" spans="2:10" ht="14.1" customHeight="1" x14ac:dyDescent="0.25">
      <c r="B938" s="42" t="s">
        <v>1737</v>
      </c>
      <c r="C938" s="42" t="s">
        <v>1738</v>
      </c>
      <c r="D938" s="43">
        <v>107411.2</v>
      </c>
      <c r="E938" s="41"/>
      <c r="F938" s="41"/>
      <c r="G938" s="41"/>
      <c r="H938" s="42" t="s">
        <v>1737</v>
      </c>
      <c r="I938" s="42" t="s">
        <v>1738</v>
      </c>
      <c r="J938" s="43">
        <v>107411.2</v>
      </c>
    </row>
    <row r="939" spans="2:10" ht="14.1" customHeight="1" x14ac:dyDescent="0.25">
      <c r="B939" s="42" t="s">
        <v>1739</v>
      </c>
      <c r="C939" s="42" t="s">
        <v>1740</v>
      </c>
      <c r="D939" s="43">
        <v>86278.399999999994</v>
      </c>
      <c r="E939" s="41"/>
      <c r="F939" s="41"/>
      <c r="G939" s="41"/>
      <c r="H939" s="42" t="s">
        <v>1739</v>
      </c>
      <c r="I939" s="42" t="s">
        <v>1740</v>
      </c>
      <c r="J939" s="43">
        <v>86278.399999999994</v>
      </c>
    </row>
    <row r="940" spans="2:10" ht="14.1" customHeight="1" x14ac:dyDescent="0.25">
      <c r="B940" s="42" t="s">
        <v>1741</v>
      </c>
      <c r="C940" s="42" t="s">
        <v>1742</v>
      </c>
      <c r="D940" s="43">
        <v>104520</v>
      </c>
      <c r="E940" s="41"/>
      <c r="F940" s="41"/>
      <c r="G940" s="41"/>
      <c r="H940" s="42" t="s">
        <v>1741</v>
      </c>
      <c r="I940" s="42" t="s">
        <v>1742</v>
      </c>
      <c r="J940" s="43">
        <v>104520</v>
      </c>
    </row>
    <row r="941" spans="2:10" ht="14.1" customHeight="1" x14ac:dyDescent="0.25">
      <c r="B941" s="42" t="s">
        <v>1743</v>
      </c>
      <c r="C941" s="42" t="s">
        <v>1744</v>
      </c>
      <c r="D941" s="43">
        <v>116334.39999999999</v>
      </c>
      <c r="E941" s="41"/>
      <c r="F941" s="41"/>
      <c r="G941" s="41"/>
      <c r="H941" s="42" t="s">
        <v>1743</v>
      </c>
      <c r="I941" s="42" t="s">
        <v>1744</v>
      </c>
      <c r="J941" s="43">
        <v>116334.39999999999</v>
      </c>
    </row>
    <row r="942" spans="2:10" ht="14.1" customHeight="1" x14ac:dyDescent="0.25">
      <c r="B942" s="42" t="s">
        <v>1745</v>
      </c>
      <c r="C942" s="42" t="s">
        <v>1746</v>
      </c>
      <c r="D942" s="43">
        <v>104520</v>
      </c>
      <c r="E942" s="41"/>
      <c r="F942" s="41"/>
      <c r="G942" s="41"/>
      <c r="H942" s="42" t="s">
        <v>1745</v>
      </c>
      <c r="I942" s="42" t="s">
        <v>1746</v>
      </c>
      <c r="J942" s="43">
        <v>104520</v>
      </c>
    </row>
    <row r="943" spans="2:10" ht="14.1" customHeight="1" x14ac:dyDescent="0.25">
      <c r="B943" s="42" t="s">
        <v>1747</v>
      </c>
      <c r="C943" s="42" t="s">
        <v>1748</v>
      </c>
      <c r="D943" s="43">
        <v>116334.39999999999</v>
      </c>
      <c r="E943" s="41"/>
      <c r="F943" s="41"/>
      <c r="G943" s="41"/>
      <c r="H943" s="42" t="s">
        <v>1747</v>
      </c>
      <c r="I943" s="42" t="s">
        <v>1748</v>
      </c>
      <c r="J943" s="43">
        <v>122720</v>
      </c>
    </row>
    <row r="944" spans="2:10" ht="14.1" customHeight="1" x14ac:dyDescent="0.25">
      <c r="B944" s="42" t="s">
        <v>1749</v>
      </c>
      <c r="C944" s="42" t="s">
        <v>1750</v>
      </c>
      <c r="D944" s="43">
        <v>152068.79999999999</v>
      </c>
      <c r="E944" s="41"/>
      <c r="F944" s="41"/>
      <c r="G944" s="41"/>
      <c r="H944" s="42" t="s">
        <v>1749</v>
      </c>
      <c r="I944" s="42" t="s">
        <v>1750</v>
      </c>
      <c r="J944" s="43">
        <v>152068.79999999999</v>
      </c>
    </row>
    <row r="945" spans="2:10" ht="14.1" customHeight="1" x14ac:dyDescent="0.25">
      <c r="B945" s="42" t="s">
        <v>1751</v>
      </c>
      <c r="C945" s="42" t="s">
        <v>1752</v>
      </c>
      <c r="D945" s="43">
        <v>104520</v>
      </c>
      <c r="E945" s="41"/>
      <c r="F945" s="41"/>
      <c r="G945" s="41"/>
      <c r="H945" s="42" t="s">
        <v>1751</v>
      </c>
      <c r="I945" s="42" t="s">
        <v>1752</v>
      </c>
      <c r="J945" s="43">
        <v>104520</v>
      </c>
    </row>
    <row r="946" spans="2:10" ht="14.1" customHeight="1" x14ac:dyDescent="0.25">
      <c r="B946" s="42" t="s">
        <v>1753</v>
      </c>
      <c r="C946" s="42" t="s">
        <v>1754</v>
      </c>
      <c r="D946" s="43">
        <v>110302.39999999999</v>
      </c>
      <c r="E946" s="41"/>
      <c r="F946" s="41"/>
      <c r="G946" s="41"/>
      <c r="H946" s="42" t="s">
        <v>1753</v>
      </c>
      <c r="I946" s="42" t="s">
        <v>1754</v>
      </c>
      <c r="J946" s="43">
        <v>110302.39999999999</v>
      </c>
    </row>
    <row r="947" spans="2:10" ht="14.1" customHeight="1" x14ac:dyDescent="0.25">
      <c r="B947" s="42" t="s">
        <v>1755</v>
      </c>
      <c r="C947" s="42" t="s">
        <v>1756</v>
      </c>
      <c r="D947" s="43">
        <v>101753.60000000001</v>
      </c>
      <c r="E947" s="41"/>
      <c r="F947" s="41"/>
      <c r="G947" s="41"/>
      <c r="H947" s="42" t="s">
        <v>1755</v>
      </c>
      <c r="I947" s="42" t="s">
        <v>1756</v>
      </c>
      <c r="J947" s="43">
        <v>101753.60000000001</v>
      </c>
    </row>
    <row r="948" spans="2:10" ht="14.1" customHeight="1" x14ac:dyDescent="0.25">
      <c r="B948" s="42" t="s">
        <v>1757</v>
      </c>
      <c r="C948" s="42" t="s">
        <v>1758</v>
      </c>
      <c r="D948" s="43">
        <v>136572.79999999999</v>
      </c>
      <c r="E948" s="41"/>
      <c r="F948" s="41"/>
      <c r="G948" s="41"/>
      <c r="H948" s="42" t="s">
        <v>1757</v>
      </c>
      <c r="I948" s="42" t="s">
        <v>1758</v>
      </c>
      <c r="J948" s="43">
        <v>136572.79999999999</v>
      </c>
    </row>
    <row r="949" spans="2:10" ht="14.1" customHeight="1" x14ac:dyDescent="0.25">
      <c r="B949" s="42" t="s">
        <v>1759</v>
      </c>
      <c r="C949" s="42" t="s">
        <v>1760</v>
      </c>
      <c r="D949" s="43">
        <v>101753.60000000001</v>
      </c>
      <c r="E949" s="41"/>
      <c r="F949" s="41"/>
      <c r="G949" s="41"/>
      <c r="H949" s="42" t="s">
        <v>1759</v>
      </c>
      <c r="I949" s="42" t="s">
        <v>1760</v>
      </c>
      <c r="J949" s="43">
        <v>101753.60000000001</v>
      </c>
    </row>
    <row r="950" spans="2:10" ht="14.1" customHeight="1" x14ac:dyDescent="0.25">
      <c r="B950" s="42" t="s">
        <v>1761</v>
      </c>
      <c r="C950" s="42" t="s">
        <v>1762</v>
      </c>
      <c r="D950" s="43">
        <v>140316.79999999999</v>
      </c>
      <c r="E950" s="41"/>
      <c r="F950" s="41"/>
      <c r="G950" s="41"/>
      <c r="H950" s="42" t="s">
        <v>1761</v>
      </c>
      <c r="I950" s="42" t="s">
        <v>1762</v>
      </c>
      <c r="J950" s="43">
        <v>140316.79999999999</v>
      </c>
    </row>
    <row r="951" spans="2:10" ht="14.1" customHeight="1" x14ac:dyDescent="0.25">
      <c r="B951" s="42" t="s">
        <v>1763</v>
      </c>
      <c r="C951" s="42" t="s">
        <v>1764</v>
      </c>
      <c r="D951" s="43">
        <v>107411.2</v>
      </c>
      <c r="E951" s="41"/>
      <c r="F951" s="41"/>
      <c r="G951" s="41"/>
      <c r="H951" s="42" t="s">
        <v>1763</v>
      </c>
      <c r="I951" s="42" t="s">
        <v>1764</v>
      </c>
      <c r="J951" s="43">
        <v>107411.2</v>
      </c>
    </row>
    <row r="952" spans="2:10" ht="14.1" customHeight="1" x14ac:dyDescent="0.25">
      <c r="B952" s="42" t="s">
        <v>1765</v>
      </c>
      <c r="C952" s="42" t="s">
        <v>1766</v>
      </c>
      <c r="D952" s="43">
        <v>104520</v>
      </c>
      <c r="E952" s="41"/>
      <c r="F952" s="41"/>
      <c r="G952" s="41"/>
      <c r="H952" s="42" t="s">
        <v>1765</v>
      </c>
      <c r="I952" s="42" t="s">
        <v>1766</v>
      </c>
      <c r="J952" s="43">
        <v>104520</v>
      </c>
    </row>
    <row r="953" spans="2:10" ht="14.1" customHeight="1" x14ac:dyDescent="0.25">
      <c r="B953" s="42" t="s">
        <v>1767</v>
      </c>
      <c r="C953" s="42" t="s">
        <v>1768</v>
      </c>
      <c r="D953" s="43">
        <v>86278.399999999994</v>
      </c>
      <c r="E953" s="41"/>
      <c r="F953" s="41"/>
      <c r="G953" s="41"/>
      <c r="H953" s="42" t="s">
        <v>1767</v>
      </c>
      <c r="I953" s="42" t="s">
        <v>1768</v>
      </c>
      <c r="J953" s="43">
        <v>88816</v>
      </c>
    </row>
    <row r="954" spans="2:10" ht="14.1" customHeight="1" x14ac:dyDescent="0.25">
      <c r="B954" s="42" t="s">
        <v>1769</v>
      </c>
      <c r="C954" s="42" t="s">
        <v>1770</v>
      </c>
      <c r="D954" s="43">
        <v>99049.600000000006</v>
      </c>
      <c r="E954" s="41"/>
      <c r="F954" s="41"/>
      <c r="G954" s="41"/>
      <c r="H954" s="42" t="s">
        <v>1769</v>
      </c>
      <c r="I954" s="42" t="s">
        <v>1770</v>
      </c>
      <c r="J954" s="43">
        <v>99049.600000000006</v>
      </c>
    </row>
    <row r="955" spans="2:10" ht="14.1" customHeight="1" x14ac:dyDescent="0.25">
      <c r="B955" s="42" t="s">
        <v>1771</v>
      </c>
      <c r="C955" s="42" t="s">
        <v>1772</v>
      </c>
      <c r="D955" s="43">
        <v>129563.2</v>
      </c>
      <c r="E955" s="41"/>
      <c r="F955" s="41"/>
      <c r="G955" s="41"/>
      <c r="H955" s="42" t="s">
        <v>1771</v>
      </c>
      <c r="I955" s="42" t="s">
        <v>1772</v>
      </c>
      <c r="J955" s="43">
        <v>129563.2</v>
      </c>
    </row>
    <row r="956" spans="2:10" ht="14.1" customHeight="1" x14ac:dyDescent="0.25">
      <c r="B956" s="42" t="s">
        <v>1773</v>
      </c>
      <c r="C956" s="42" t="s">
        <v>1774</v>
      </c>
      <c r="D956" s="43">
        <v>101753.60000000001</v>
      </c>
      <c r="E956" s="41"/>
      <c r="F956" s="41"/>
      <c r="G956" s="41"/>
      <c r="H956" s="42" t="s">
        <v>1773</v>
      </c>
      <c r="I956" s="42" t="s">
        <v>1774</v>
      </c>
      <c r="J956" s="43">
        <v>101753.60000000001</v>
      </c>
    </row>
    <row r="957" spans="2:10" ht="14.1" customHeight="1" x14ac:dyDescent="0.25">
      <c r="B957" s="42" t="s">
        <v>1775</v>
      </c>
      <c r="C957" s="42" t="s">
        <v>1776</v>
      </c>
      <c r="D957" s="43">
        <v>86278.399999999994</v>
      </c>
      <c r="E957" s="41"/>
      <c r="F957" s="41"/>
      <c r="G957" s="41"/>
      <c r="H957" s="42" t="s">
        <v>1775</v>
      </c>
      <c r="I957" s="42" t="s">
        <v>1776</v>
      </c>
      <c r="J957" s="43">
        <v>86278.399999999994</v>
      </c>
    </row>
    <row r="958" spans="2:10" ht="14.1" customHeight="1" x14ac:dyDescent="0.25">
      <c r="B958" s="42" t="s">
        <v>1777</v>
      </c>
      <c r="C958" s="42" t="s">
        <v>1778</v>
      </c>
      <c r="D958" s="43">
        <v>86278.399999999994</v>
      </c>
      <c r="E958" s="41"/>
      <c r="F958" s="41"/>
      <c r="G958" s="41"/>
      <c r="H958" s="42" t="s">
        <v>1777</v>
      </c>
      <c r="I958" s="42" t="s">
        <v>1778</v>
      </c>
      <c r="J958" s="43">
        <v>86278.399999999994</v>
      </c>
    </row>
    <row r="959" spans="2:10" ht="14.1" customHeight="1" x14ac:dyDescent="0.25">
      <c r="B959" s="42" t="s">
        <v>1779</v>
      </c>
      <c r="C959" s="42" t="s">
        <v>1780</v>
      </c>
      <c r="D959" s="43">
        <v>86278.399999999994</v>
      </c>
      <c r="E959" s="41"/>
      <c r="F959" s="41"/>
      <c r="G959" s="41"/>
      <c r="H959" s="42" t="s">
        <v>1779</v>
      </c>
      <c r="I959" s="42" t="s">
        <v>1780</v>
      </c>
      <c r="J959" s="43">
        <v>86278.399999999994</v>
      </c>
    </row>
    <row r="960" spans="2:10" ht="14.1" customHeight="1" x14ac:dyDescent="0.25">
      <c r="B960" s="42" t="s">
        <v>1781</v>
      </c>
      <c r="C960" s="42" t="s">
        <v>1782</v>
      </c>
      <c r="D960" s="43">
        <v>88816</v>
      </c>
      <c r="E960" s="41"/>
      <c r="F960" s="41"/>
      <c r="G960" s="41"/>
      <c r="H960" s="42" t="s">
        <v>1781</v>
      </c>
      <c r="I960" s="42" t="s">
        <v>1782</v>
      </c>
      <c r="J960" s="43">
        <v>88816</v>
      </c>
    </row>
    <row r="961" spans="2:10" ht="14.1" customHeight="1" x14ac:dyDescent="0.25">
      <c r="B961" s="42" t="s">
        <v>1783</v>
      </c>
      <c r="C961" s="42" t="s">
        <v>1784</v>
      </c>
      <c r="D961" s="43">
        <v>126006.39999999999</v>
      </c>
      <c r="E961" s="41"/>
      <c r="F961" s="41"/>
      <c r="G961" s="41"/>
      <c r="H961" s="42" t="s">
        <v>1783</v>
      </c>
      <c r="I961" s="42" t="s">
        <v>1784</v>
      </c>
      <c r="J961" s="43">
        <v>126006.39999999999</v>
      </c>
    </row>
    <row r="962" spans="2:10" ht="14.1" customHeight="1" x14ac:dyDescent="0.25">
      <c r="B962" s="42" t="s">
        <v>1785</v>
      </c>
      <c r="C962" s="42" t="s">
        <v>1786</v>
      </c>
      <c r="D962" s="43">
        <v>107411.2</v>
      </c>
      <c r="E962" s="41"/>
      <c r="F962" s="41"/>
      <c r="G962" s="41"/>
      <c r="H962" s="42" t="s">
        <v>1785</v>
      </c>
      <c r="I962" s="42" t="s">
        <v>1786</v>
      </c>
      <c r="J962" s="43">
        <v>107411.2</v>
      </c>
    </row>
    <row r="963" spans="2:10" ht="14.1" customHeight="1" x14ac:dyDescent="0.25">
      <c r="B963" s="42" t="s">
        <v>1787</v>
      </c>
      <c r="C963" s="42" t="s">
        <v>1788</v>
      </c>
      <c r="D963" s="43">
        <v>107411.2</v>
      </c>
      <c r="E963" s="41"/>
      <c r="F963" s="41"/>
      <c r="G963" s="41"/>
      <c r="H963" s="42" t="s">
        <v>1787</v>
      </c>
      <c r="I963" s="42" t="s">
        <v>1788</v>
      </c>
      <c r="J963" s="43">
        <v>107411.2</v>
      </c>
    </row>
    <row r="964" spans="2:10" ht="14.1" customHeight="1" x14ac:dyDescent="0.25">
      <c r="B964" s="42" t="s">
        <v>1789</v>
      </c>
      <c r="C964" s="42" t="s">
        <v>1790</v>
      </c>
      <c r="D964" s="43">
        <v>96408</v>
      </c>
      <c r="E964" s="41"/>
      <c r="F964" s="41"/>
      <c r="G964" s="41"/>
      <c r="H964" s="42" t="s">
        <v>1789</v>
      </c>
      <c r="I964" s="42" t="s">
        <v>1790</v>
      </c>
      <c r="J964" s="43">
        <v>96408</v>
      </c>
    </row>
    <row r="965" spans="2:10" ht="14.1" customHeight="1" x14ac:dyDescent="0.25">
      <c r="B965" s="42" t="s">
        <v>1791</v>
      </c>
      <c r="C965" s="42" t="s">
        <v>1792</v>
      </c>
      <c r="D965" s="43">
        <v>126006.39999999999</v>
      </c>
      <c r="E965" s="41"/>
      <c r="F965" s="41"/>
      <c r="G965" s="41"/>
      <c r="H965" s="42" t="s">
        <v>1791</v>
      </c>
      <c r="I965" s="42" t="s">
        <v>1792</v>
      </c>
      <c r="J965" s="43">
        <v>126006.39999999999</v>
      </c>
    </row>
    <row r="966" spans="2:10" ht="14.1" customHeight="1" x14ac:dyDescent="0.25">
      <c r="B966" s="42" t="s">
        <v>1793</v>
      </c>
      <c r="C966" s="42" t="s">
        <v>1794</v>
      </c>
      <c r="D966" s="43">
        <v>129563.2</v>
      </c>
      <c r="E966" s="41"/>
      <c r="F966" s="41"/>
      <c r="G966" s="41"/>
      <c r="H966" s="42" t="s">
        <v>1793</v>
      </c>
      <c r="I966" s="42" t="s">
        <v>1794</v>
      </c>
      <c r="J966" s="43">
        <v>129563.2</v>
      </c>
    </row>
    <row r="967" spans="2:10" ht="14.1" customHeight="1" x14ac:dyDescent="0.25">
      <c r="B967" s="42" t="s">
        <v>1795</v>
      </c>
      <c r="C967" s="42" t="s">
        <v>1796</v>
      </c>
      <c r="D967" s="43">
        <v>77355.199999999997</v>
      </c>
      <c r="E967" s="41"/>
      <c r="F967" s="41"/>
      <c r="G967" s="41"/>
      <c r="H967" s="42" t="s">
        <v>1795</v>
      </c>
      <c r="I967" s="42" t="s">
        <v>1796</v>
      </c>
      <c r="J967" s="43">
        <v>81660.800000000003</v>
      </c>
    </row>
    <row r="968" spans="2:10" ht="14.1" customHeight="1" x14ac:dyDescent="0.25">
      <c r="B968" s="42" t="s">
        <v>1797</v>
      </c>
      <c r="C968" s="42" t="s">
        <v>1798</v>
      </c>
      <c r="D968" s="43">
        <v>88816</v>
      </c>
      <c r="E968" s="41"/>
      <c r="F968" s="41"/>
      <c r="G968" s="41"/>
      <c r="H968" s="42" t="s">
        <v>1797</v>
      </c>
      <c r="I968" s="42" t="s">
        <v>1798</v>
      </c>
      <c r="J968" s="43">
        <v>88816</v>
      </c>
    </row>
    <row r="969" spans="2:10" ht="14.1" customHeight="1" x14ac:dyDescent="0.25">
      <c r="B969" s="42" t="s">
        <v>1799</v>
      </c>
      <c r="C969" s="42" t="s">
        <v>1800</v>
      </c>
      <c r="D969" s="43">
        <v>88816</v>
      </c>
      <c r="E969" s="41"/>
      <c r="F969" s="41"/>
      <c r="G969" s="41"/>
      <c r="H969" s="42" t="s">
        <v>1799</v>
      </c>
      <c r="I969" s="42" t="s">
        <v>1800</v>
      </c>
      <c r="J969" s="43">
        <v>88816</v>
      </c>
    </row>
    <row r="970" spans="2:10" ht="14.1" customHeight="1" x14ac:dyDescent="0.25">
      <c r="B970" s="42" t="s">
        <v>1801</v>
      </c>
      <c r="C970" s="42" t="s">
        <v>1802</v>
      </c>
      <c r="D970" s="43">
        <v>88816</v>
      </c>
      <c r="E970" s="41"/>
      <c r="F970" s="41"/>
      <c r="G970" s="41"/>
      <c r="H970" s="42" t="s">
        <v>1801</v>
      </c>
      <c r="I970" s="42" t="s">
        <v>1802</v>
      </c>
      <c r="J970" s="43">
        <v>88816</v>
      </c>
    </row>
    <row r="971" spans="2:10" ht="14.1" customHeight="1" x14ac:dyDescent="0.25">
      <c r="B971" s="42" t="s">
        <v>1803</v>
      </c>
      <c r="C971" s="42" t="s">
        <v>1804</v>
      </c>
      <c r="D971" s="43">
        <v>119537.60000000001</v>
      </c>
      <c r="E971" s="41"/>
      <c r="F971" s="41"/>
      <c r="G971" s="41"/>
      <c r="H971" s="42" t="s">
        <v>1803</v>
      </c>
      <c r="I971" s="42" t="s">
        <v>1804</v>
      </c>
      <c r="J971" s="43">
        <v>119537.60000000001</v>
      </c>
    </row>
    <row r="972" spans="2:10" ht="14.1" customHeight="1" x14ac:dyDescent="0.25">
      <c r="B972" s="42" t="s">
        <v>1805</v>
      </c>
      <c r="C972" s="42" t="s">
        <v>1806</v>
      </c>
      <c r="D972" s="43">
        <v>129563.2</v>
      </c>
      <c r="E972" s="41"/>
      <c r="F972" s="41"/>
      <c r="G972" s="41"/>
      <c r="H972" s="42" t="s">
        <v>1805</v>
      </c>
      <c r="I972" s="42" t="s">
        <v>1806</v>
      </c>
      <c r="J972" s="43">
        <v>129563.2</v>
      </c>
    </row>
    <row r="973" spans="2:10" ht="14.1" customHeight="1" x14ac:dyDescent="0.25">
      <c r="B973" s="42" t="s">
        <v>1807</v>
      </c>
      <c r="C973" s="42" t="s">
        <v>1808</v>
      </c>
      <c r="D973" s="43">
        <v>199180.79999999999</v>
      </c>
      <c r="E973" s="41"/>
      <c r="F973" s="41"/>
      <c r="G973" s="41"/>
      <c r="H973" s="42" t="s">
        <v>1807</v>
      </c>
      <c r="I973" s="42" t="s">
        <v>1808</v>
      </c>
      <c r="J973" s="43">
        <v>199180.79999999999</v>
      </c>
    </row>
    <row r="974" spans="2:10" ht="14.1" customHeight="1" x14ac:dyDescent="0.25">
      <c r="B974" s="42" t="s">
        <v>1809</v>
      </c>
      <c r="C974" s="42" t="s">
        <v>1810</v>
      </c>
      <c r="D974" s="43">
        <v>119537.60000000001</v>
      </c>
      <c r="E974" s="41"/>
      <c r="F974" s="41"/>
      <c r="G974" s="41"/>
      <c r="H974" s="42" t="s">
        <v>1809</v>
      </c>
      <c r="I974" s="42" t="s">
        <v>1810</v>
      </c>
      <c r="J974" s="43">
        <v>119537.60000000001</v>
      </c>
    </row>
    <row r="975" spans="2:10" ht="14.1" customHeight="1" x14ac:dyDescent="0.25">
      <c r="B975" s="42" t="s">
        <v>1811</v>
      </c>
      <c r="C975" s="42" t="s">
        <v>1812</v>
      </c>
      <c r="D975" s="43">
        <v>144123.20000000001</v>
      </c>
      <c r="E975" s="41"/>
      <c r="F975" s="41"/>
      <c r="G975" s="41"/>
      <c r="H975" s="42" t="s">
        <v>1811</v>
      </c>
      <c r="I975" s="42" t="s">
        <v>1812</v>
      </c>
      <c r="J975" s="43">
        <v>144123.20000000001</v>
      </c>
    </row>
    <row r="976" spans="2:10" ht="14.1" customHeight="1" x14ac:dyDescent="0.25">
      <c r="B976" s="42" t="s">
        <v>1813</v>
      </c>
      <c r="C976" s="42" t="s">
        <v>1814</v>
      </c>
      <c r="D976" s="43">
        <v>88816</v>
      </c>
      <c r="E976" s="41"/>
      <c r="F976" s="41"/>
      <c r="G976" s="41"/>
      <c r="H976" s="42" t="s">
        <v>1813</v>
      </c>
      <c r="I976" s="42" t="s">
        <v>1814</v>
      </c>
      <c r="J976" s="43">
        <v>88816</v>
      </c>
    </row>
    <row r="977" spans="2:10" ht="14.1" customHeight="1" x14ac:dyDescent="0.25">
      <c r="B977" s="42" t="s">
        <v>1815</v>
      </c>
      <c r="C977" s="42" t="s">
        <v>1816</v>
      </c>
      <c r="D977" s="43">
        <v>110302.39999999999</v>
      </c>
      <c r="E977" s="41"/>
      <c r="F977" s="41"/>
      <c r="G977" s="41"/>
      <c r="H977" s="42" t="s">
        <v>1815</v>
      </c>
      <c r="I977" s="42" t="s">
        <v>1816</v>
      </c>
      <c r="J977" s="43">
        <v>110302.39999999999</v>
      </c>
    </row>
    <row r="978" spans="2:10" ht="14.1" customHeight="1" x14ac:dyDescent="0.25">
      <c r="B978" s="42" t="s">
        <v>1817</v>
      </c>
      <c r="C978" s="42" t="s">
        <v>1818</v>
      </c>
      <c r="D978" s="43">
        <v>136572.79999999999</v>
      </c>
      <c r="E978" s="41"/>
      <c r="F978" s="41"/>
      <c r="G978" s="41"/>
      <c r="H978" s="42" t="s">
        <v>1817</v>
      </c>
      <c r="I978" s="42" t="s">
        <v>1818</v>
      </c>
      <c r="J978" s="43">
        <v>136572.79999999999</v>
      </c>
    </row>
    <row r="979" spans="2:10" ht="14.1" customHeight="1" x14ac:dyDescent="0.25">
      <c r="B979" s="42" t="s">
        <v>1819</v>
      </c>
      <c r="C979" s="42" t="s">
        <v>1820</v>
      </c>
      <c r="D979" s="43">
        <v>136572.79999999999</v>
      </c>
      <c r="E979" s="41"/>
      <c r="F979" s="41"/>
      <c r="G979" s="41"/>
      <c r="H979" s="42" t="s">
        <v>1819</v>
      </c>
      <c r="I979" s="42" t="s">
        <v>1820</v>
      </c>
      <c r="J979" s="43">
        <v>136572.79999999999</v>
      </c>
    </row>
    <row r="980" spans="2:10" ht="14.1" customHeight="1" x14ac:dyDescent="0.25">
      <c r="B980" s="42" t="s">
        <v>1821</v>
      </c>
      <c r="C980" s="42" t="s">
        <v>1822</v>
      </c>
      <c r="D980" s="43">
        <v>144123.20000000001</v>
      </c>
      <c r="E980" s="41"/>
      <c r="F980" s="41"/>
      <c r="G980" s="41"/>
      <c r="H980" s="42" t="s">
        <v>1821</v>
      </c>
      <c r="I980" s="42" t="s">
        <v>1822</v>
      </c>
      <c r="J980" s="43">
        <v>144123.20000000001</v>
      </c>
    </row>
    <row r="981" spans="2:10" ht="14.1" customHeight="1" x14ac:dyDescent="0.25">
      <c r="B981" s="42" t="s">
        <v>1823</v>
      </c>
      <c r="C981" s="42" t="s">
        <v>1824</v>
      </c>
      <c r="D981" s="43">
        <v>88816</v>
      </c>
      <c r="E981" s="41"/>
      <c r="F981" s="41"/>
      <c r="G981" s="41"/>
      <c r="H981" s="42" t="s">
        <v>1823</v>
      </c>
      <c r="I981" s="42" t="s">
        <v>1824</v>
      </c>
      <c r="J981" s="43">
        <v>88816</v>
      </c>
    </row>
    <row r="982" spans="2:10" ht="14.1" customHeight="1" x14ac:dyDescent="0.25">
      <c r="B982" s="42" t="s">
        <v>1825</v>
      </c>
      <c r="C982" s="42" t="s">
        <v>1826</v>
      </c>
      <c r="D982" s="43">
        <v>129563.2</v>
      </c>
      <c r="E982" s="41"/>
      <c r="F982" s="41"/>
      <c r="G982" s="41"/>
      <c r="H982" s="42" t="s">
        <v>1825</v>
      </c>
      <c r="I982" s="42" t="s">
        <v>1826</v>
      </c>
      <c r="J982" s="43">
        <v>129563.2</v>
      </c>
    </row>
    <row r="983" spans="2:10" ht="14.1" customHeight="1" x14ac:dyDescent="0.25">
      <c r="B983" s="42" t="s">
        <v>1827</v>
      </c>
      <c r="C983" s="42" t="s">
        <v>1828</v>
      </c>
      <c r="D983" s="43">
        <v>136572.79999999999</v>
      </c>
      <c r="E983" s="41"/>
      <c r="F983" s="41"/>
      <c r="G983" s="41"/>
      <c r="H983" s="42" t="s">
        <v>1827</v>
      </c>
      <c r="I983" s="42" t="s">
        <v>1828</v>
      </c>
      <c r="J983" s="43">
        <v>136572.79999999999</v>
      </c>
    </row>
    <row r="984" spans="2:10" ht="14.1" customHeight="1" x14ac:dyDescent="0.25">
      <c r="B984" s="42" t="s">
        <v>1829</v>
      </c>
      <c r="C984" s="42" t="s">
        <v>1830</v>
      </c>
      <c r="D984" s="43">
        <v>104520</v>
      </c>
      <c r="E984" s="41"/>
      <c r="F984" s="41"/>
      <c r="G984" s="41"/>
      <c r="H984" s="42" t="s">
        <v>1829</v>
      </c>
      <c r="I984" s="42" t="s">
        <v>1830</v>
      </c>
      <c r="J984" s="43">
        <v>104520</v>
      </c>
    </row>
    <row r="985" spans="2:10" ht="14.1" customHeight="1" x14ac:dyDescent="0.25">
      <c r="B985" s="42" t="s">
        <v>1831</v>
      </c>
      <c r="C985" s="42" t="s">
        <v>1832</v>
      </c>
      <c r="D985" s="43">
        <v>104520</v>
      </c>
      <c r="E985" s="41"/>
      <c r="F985" s="41"/>
      <c r="G985" s="41"/>
      <c r="H985" s="42" t="s">
        <v>1831</v>
      </c>
      <c r="I985" s="42" t="s">
        <v>1832</v>
      </c>
      <c r="J985" s="43">
        <v>104520</v>
      </c>
    </row>
    <row r="986" spans="2:10" ht="14.1" customHeight="1" x14ac:dyDescent="0.25">
      <c r="B986" s="42" t="s">
        <v>1833</v>
      </c>
      <c r="C986" s="42" t="s">
        <v>1834</v>
      </c>
      <c r="D986" s="43">
        <v>104520</v>
      </c>
      <c r="E986" s="41"/>
      <c r="F986" s="41"/>
      <c r="G986" s="41"/>
      <c r="H986" s="42" t="s">
        <v>1833</v>
      </c>
      <c r="I986" s="42" t="s">
        <v>1834</v>
      </c>
      <c r="J986" s="43">
        <v>104520</v>
      </c>
    </row>
    <row r="987" spans="2:10" ht="14.1" customHeight="1" x14ac:dyDescent="0.25">
      <c r="B987" s="42" t="s">
        <v>1835</v>
      </c>
      <c r="C987" s="42" t="s">
        <v>1836</v>
      </c>
      <c r="D987" s="43">
        <v>140316.79999999999</v>
      </c>
      <c r="E987" s="41"/>
      <c r="F987" s="41"/>
      <c r="G987" s="41"/>
      <c r="H987" s="42" t="s">
        <v>1835</v>
      </c>
      <c r="I987" s="42" t="s">
        <v>1836</v>
      </c>
      <c r="J987" s="43">
        <v>140316.79999999999</v>
      </c>
    </row>
    <row r="988" spans="2:10" ht="14.1" customHeight="1" x14ac:dyDescent="0.25">
      <c r="B988" s="42" t="s">
        <v>1837</v>
      </c>
      <c r="C988" s="42" t="s">
        <v>1838</v>
      </c>
      <c r="D988" s="43">
        <v>126006.39999999999</v>
      </c>
      <c r="E988" s="41"/>
      <c r="F988" s="41"/>
      <c r="G988" s="41"/>
      <c r="H988" s="42" t="s">
        <v>1837</v>
      </c>
      <c r="I988" s="42" t="s">
        <v>1838</v>
      </c>
      <c r="J988" s="43">
        <v>126006.39999999999</v>
      </c>
    </row>
    <row r="989" spans="2:10" ht="14.1" customHeight="1" x14ac:dyDescent="0.25">
      <c r="B989" s="42" t="s">
        <v>1839</v>
      </c>
      <c r="C989" s="42" t="s">
        <v>1840</v>
      </c>
      <c r="D989" s="43">
        <v>156249.60000000001</v>
      </c>
      <c r="E989" s="41"/>
      <c r="F989" s="41"/>
      <c r="G989" s="41"/>
      <c r="H989" s="42" t="s">
        <v>1839</v>
      </c>
      <c r="I989" s="42" t="s">
        <v>1840</v>
      </c>
      <c r="J989" s="43">
        <v>156249.60000000001</v>
      </c>
    </row>
    <row r="990" spans="2:10" ht="14.1" customHeight="1" x14ac:dyDescent="0.25">
      <c r="B990" s="42" t="s">
        <v>1841</v>
      </c>
      <c r="C990" s="42" t="s">
        <v>1842</v>
      </c>
      <c r="D990" s="43">
        <v>49816</v>
      </c>
      <c r="E990" s="41"/>
      <c r="F990" s="41"/>
      <c r="G990" s="41"/>
      <c r="H990" s="42" t="s">
        <v>1841</v>
      </c>
      <c r="I990" s="42" t="s">
        <v>1842</v>
      </c>
      <c r="J990" s="43">
        <v>49816</v>
      </c>
    </row>
    <row r="991" spans="2:10" ht="14.1" customHeight="1" x14ac:dyDescent="0.25">
      <c r="B991" s="42" t="s">
        <v>1843</v>
      </c>
      <c r="C991" s="42" t="s">
        <v>1844</v>
      </c>
      <c r="D991" s="43">
        <v>88816</v>
      </c>
      <c r="E991" s="41"/>
      <c r="F991" s="41"/>
      <c r="G991" s="41"/>
      <c r="H991" s="42" t="s">
        <v>1843</v>
      </c>
      <c r="I991" s="42" t="s">
        <v>1844</v>
      </c>
      <c r="J991" s="43">
        <v>88816</v>
      </c>
    </row>
    <row r="992" spans="2:10" ht="14.1" customHeight="1" x14ac:dyDescent="0.25">
      <c r="B992" s="42" t="s">
        <v>1845</v>
      </c>
      <c r="C992" s="42" t="s">
        <v>1846</v>
      </c>
      <c r="D992" s="43">
        <v>86278.399999999994</v>
      </c>
      <c r="E992" s="41"/>
      <c r="F992" s="41"/>
      <c r="G992" s="41"/>
      <c r="H992" s="42" t="s">
        <v>1845</v>
      </c>
      <c r="I992" s="42" t="s">
        <v>1846</v>
      </c>
      <c r="J992" s="43">
        <v>86278.399999999994</v>
      </c>
    </row>
    <row r="993" spans="2:10" ht="14.1" customHeight="1" x14ac:dyDescent="0.25">
      <c r="B993" s="42" t="s">
        <v>1847</v>
      </c>
      <c r="C993" s="42" t="s">
        <v>1848</v>
      </c>
      <c r="D993" s="43">
        <v>101753.60000000001</v>
      </c>
      <c r="E993" s="41"/>
      <c r="F993" s="41"/>
      <c r="G993" s="41"/>
      <c r="H993" s="42" t="s">
        <v>1847</v>
      </c>
      <c r="I993" s="42" t="s">
        <v>1848</v>
      </c>
      <c r="J993" s="43">
        <v>101753.60000000001</v>
      </c>
    </row>
    <row r="994" spans="2:10" ht="14.1" customHeight="1" x14ac:dyDescent="0.25">
      <c r="B994" s="42" t="s">
        <v>1849</v>
      </c>
      <c r="C994" s="42" t="s">
        <v>1850</v>
      </c>
      <c r="D994" s="43">
        <v>81660.800000000003</v>
      </c>
      <c r="E994" s="41"/>
      <c r="F994" s="41"/>
      <c r="G994" s="41"/>
      <c r="H994" s="42" t="s">
        <v>1849</v>
      </c>
      <c r="I994" s="42" t="s">
        <v>1850</v>
      </c>
      <c r="J994" s="43">
        <v>81660.800000000003</v>
      </c>
    </row>
    <row r="995" spans="2:10" ht="14.1" customHeight="1" x14ac:dyDescent="0.25">
      <c r="B995" s="42" t="s">
        <v>1851</v>
      </c>
      <c r="C995" s="42" t="s">
        <v>1852</v>
      </c>
      <c r="D995" s="43">
        <v>140316.79999999999</v>
      </c>
      <c r="E995" s="41"/>
      <c r="F995" s="41"/>
      <c r="G995" s="41"/>
      <c r="H995" s="42" t="s">
        <v>1851</v>
      </c>
      <c r="I995" s="42" t="s">
        <v>1852</v>
      </c>
      <c r="J995" s="43">
        <v>140316.79999999999</v>
      </c>
    </row>
    <row r="996" spans="2:10" ht="14.1" customHeight="1" x14ac:dyDescent="0.25">
      <c r="B996" s="42" t="s">
        <v>1853</v>
      </c>
      <c r="C996" s="42" t="s">
        <v>1854</v>
      </c>
      <c r="D996" s="43">
        <v>126006.39999999999</v>
      </c>
      <c r="E996" s="41"/>
      <c r="F996" s="41"/>
      <c r="G996" s="41"/>
      <c r="H996" s="42" t="s">
        <v>1853</v>
      </c>
      <c r="I996" s="42" t="s">
        <v>1854</v>
      </c>
      <c r="J996" s="43">
        <v>126006.39999999999</v>
      </c>
    </row>
    <row r="997" spans="2:10" ht="14.1" customHeight="1" x14ac:dyDescent="0.25">
      <c r="B997" s="42" t="s">
        <v>1855</v>
      </c>
      <c r="C997" s="42" t="s">
        <v>1856</v>
      </c>
      <c r="D997" s="43">
        <v>116334.39999999999</v>
      </c>
      <c r="E997" s="41"/>
      <c r="F997" s="41"/>
      <c r="G997" s="41"/>
      <c r="H997" s="42" t="s">
        <v>1855</v>
      </c>
      <c r="I997" s="42" t="s">
        <v>1856</v>
      </c>
      <c r="J997" s="43">
        <v>116334.39999999999</v>
      </c>
    </row>
    <row r="998" spans="2:10" ht="14.1" customHeight="1" x14ac:dyDescent="0.25">
      <c r="B998" s="42" t="s">
        <v>1857</v>
      </c>
      <c r="C998" s="42" t="s">
        <v>1858</v>
      </c>
      <c r="D998" s="43">
        <v>104520</v>
      </c>
      <c r="E998" s="41"/>
      <c r="F998" s="41"/>
      <c r="G998" s="41"/>
      <c r="H998" s="42" t="s">
        <v>1857</v>
      </c>
      <c r="I998" s="42" t="s">
        <v>1858</v>
      </c>
      <c r="J998" s="43">
        <v>104520</v>
      </c>
    </row>
    <row r="999" spans="2:10" ht="14.1" customHeight="1" x14ac:dyDescent="0.25">
      <c r="B999" s="42" t="s">
        <v>1859</v>
      </c>
      <c r="C999" s="42" t="s">
        <v>1860</v>
      </c>
      <c r="D999" s="43">
        <v>88816</v>
      </c>
      <c r="E999" s="41"/>
      <c r="F999" s="41"/>
      <c r="G999" s="41"/>
      <c r="H999" s="42" t="s">
        <v>1859</v>
      </c>
      <c r="I999" s="42" t="s">
        <v>1860</v>
      </c>
      <c r="J999" s="43">
        <v>88816</v>
      </c>
    </row>
    <row r="1000" spans="2:10" ht="14.1" customHeight="1" x14ac:dyDescent="0.25">
      <c r="B1000" s="42" t="s">
        <v>1861</v>
      </c>
      <c r="C1000" s="42" t="s">
        <v>1862</v>
      </c>
      <c r="D1000" s="43">
        <v>156249.60000000001</v>
      </c>
      <c r="E1000" s="41"/>
      <c r="F1000" s="41"/>
      <c r="G1000" s="41"/>
      <c r="H1000" s="42" t="s">
        <v>1861</v>
      </c>
      <c r="I1000" s="42" t="s">
        <v>1862</v>
      </c>
      <c r="J1000" s="43">
        <v>156249.60000000001</v>
      </c>
    </row>
    <row r="1001" spans="2:10" ht="14.1" customHeight="1" x14ac:dyDescent="0.25">
      <c r="B1001" s="42" t="s">
        <v>1863</v>
      </c>
      <c r="C1001" s="42" t="s">
        <v>1864</v>
      </c>
      <c r="D1001" s="43">
        <v>110302.39999999999</v>
      </c>
      <c r="E1001" s="41"/>
      <c r="F1001" s="41"/>
      <c r="G1001" s="41"/>
      <c r="H1001" s="42" t="s">
        <v>1863</v>
      </c>
      <c r="I1001" s="42" t="s">
        <v>1864</v>
      </c>
      <c r="J1001" s="43">
        <v>110302.39999999999</v>
      </c>
    </row>
    <row r="1002" spans="2:10" ht="14.1" customHeight="1" x14ac:dyDescent="0.25">
      <c r="B1002" s="42" t="s">
        <v>1865</v>
      </c>
      <c r="C1002" s="42" t="s">
        <v>1866</v>
      </c>
      <c r="D1002" s="43">
        <v>116334.39999999999</v>
      </c>
      <c r="E1002" s="41"/>
      <c r="F1002" s="41"/>
      <c r="G1002" s="41"/>
      <c r="H1002" s="42" t="s">
        <v>1865</v>
      </c>
      <c r="I1002" s="42" t="s">
        <v>1866</v>
      </c>
      <c r="J1002" s="43">
        <v>116334.39999999999</v>
      </c>
    </row>
    <row r="1003" spans="2:10" ht="14.1" customHeight="1" x14ac:dyDescent="0.25">
      <c r="B1003" s="42" t="s">
        <v>1867</v>
      </c>
      <c r="C1003" s="42" t="s">
        <v>1868</v>
      </c>
      <c r="D1003" s="43">
        <v>116334.39999999999</v>
      </c>
      <c r="E1003" s="41"/>
      <c r="F1003" s="41"/>
      <c r="G1003" s="41"/>
      <c r="H1003" s="42" t="s">
        <v>1867</v>
      </c>
      <c r="I1003" s="42" t="s">
        <v>1868</v>
      </c>
      <c r="J1003" s="43">
        <v>116334.39999999999</v>
      </c>
    </row>
    <row r="1004" spans="2:10" ht="14.1" customHeight="1" x14ac:dyDescent="0.25">
      <c r="B1004" s="42" t="s">
        <v>1869</v>
      </c>
      <c r="C1004" s="42" t="s">
        <v>1870</v>
      </c>
      <c r="D1004" s="43">
        <v>73216</v>
      </c>
      <c r="E1004" s="41"/>
      <c r="F1004" s="41"/>
      <c r="G1004" s="41"/>
      <c r="H1004" s="42" t="s">
        <v>1869</v>
      </c>
      <c r="I1004" s="42" t="s">
        <v>1870</v>
      </c>
      <c r="J1004" s="43">
        <v>73216</v>
      </c>
    </row>
    <row r="1005" spans="2:10" ht="14.1" customHeight="1" x14ac:dyDescent="0.25">
      <c r="B1005" s="42" t="s">
        <v>1871</v>
      </c>
      <c r="C1005" s="42" t="s">
        <v>1872</v>
      </c>
      <c r="D1005" s="43">
        <v>129563.2</v>
      </c>
      <c r="E1005" s="41"/>
      <c r="F1005" s="41"/>
      <c r="G1005" s="41"/>
      <c r="H1005" s="42" t="s">
        <v>1871</v>
      </c>
      <c r="I1005" s="42" t="s">
        <v>1872</v>
      </c>
      <c r="J1005" s="43">
        <v>129563.2</v>
      </c>
    </row>
    <row r="1006" spans="2:10" ht="14.1" customHeight="1" x14ac:dyDescent="0.25">
      <c r="B1006" s="42" t="s">
        <v>1873</v>
      </c>
      <c r="C1006" s="42" t="s">
        <v>1874</v>
      </c>
      <c r="D1006" s="43">
        <v>104520</v>
      </c>
      <c r="E1006" s="41"/>
      <c r="F1006" s="41"/>
      <c r="G1006" s="41"/>
      <c r="H1006" s="42" t="s">
        <v>1873</v>
      </c>
      <c r="I1006" s="42" t="s">
        <v>1874</v>
      </c>
      <c r="J1006" s="43">
        <v>104520</v>
      </c>
    </row>
    <row r="1007" spans="2:10" ht="14.1" customHeight="1" x14ac:dyDescent="0.25">
      <c r="B1007" s="42" t="s">
        <v>1875</v>
      </c>
      <c r="C1007" s="42" t="s">
        <v>1876</v>
      </c>
      <c r="D1007" s="43">
        <v>86278.399999999994</v>
      </c>
      <c r="E1007" s="41"/>
      <c r="F1007" s="41"/>
      <c r="G1007" s="41"/>
      <c r="H1007" s="42" t="s">
        <v>1875</v>
      </c>
      <c r="I1007" s="42" t="s">
        <v>1876</v>
      </c>
      <c r="J1007" s="43">
        <v>86278.399999999994</v>
      </c>
    </row>
    <row r="1008" spans="2:10" ht="14.1" customHeight="1" x14ac:dyDescent="0.25">
      <c r="B1008" s="42" t="s">
        <v>1877</v>
      </c>
      <c r="C1008" s="42" t="s">
        <v>1878</v>
      </c>
      <c r="D1008" s="43">
        <v>129563.2</v>
      </c>
      <c r="E1008" s="41"/>
      <c r="F1008" s="41"/>
      <c r="G1008" s="41"/>
      <c r="H1008" s="42" t="s">
        <v>1877</v>
      </c>
      <c r="I1008" s="42" t="s">
        <v>1878</v>
      </c>
      <c r="J1008" s="43">
        <v>136572.79999999999</v>
      </c>
    </row>
    <row r="1009" spans="2:10" ht="14.1" customHeight="1" x14ac:dyDescent="0.25">
      <c r="B1009" s="42" t="s">
        <v>1879</v>
      </c>
      <c r="C1009" s="42" t="s">
        <v>1880</v>
      </c>
      <c r="D1009" s="43">
        <v>81660.800000000003</v>
      </c>
      <c r="E1009" s="41"/>
      <c r="F1009" s="41"/>
      <c r="G1009" s="41"/>
      <c r="H1009" s="42" t="s">
        <v>1879</v>
      </c>
      <c r="I1009" s="42" t="s">
        <v>1880</v>
      </c>
      <c r="J1009" s="43">
        <v>81660.800000000003</v>
      </c>
    </row>
    <row r="1010" spans="2:10" ht="14.1" customHeight="1" x14ac:dyDescent="0.25">
      <c r="B1010" s="42" t="s">
        <v>1881</v>
      </c>
      <c r="C1010" s="42" t="s">
        <v>1882</v>
      </c>
      <c r="D1010" s="43">
        <v>193876.8</v>
      </c>
      <c r="E1010" s="41"/>
      <c r="F1010" s="41"/>
      <c r="G1010" s="41"/>
      <c r="H1010" s="42" t="s">
        <v>1881</v>
      </c>
      <c r="I1010" s="42" t="s">
        <v>1882</v>
      </c>
      <c r="J1010" s="43">
        <v>193876.8</v>
      </c>
    </row>
    <row r="1011" spans="2:10" ht="14.1" customHeight="1" x14ac:dyDescent="0.25">
      <c r="B1011" s="42" t="s">
        <v>1883</v>
      </c>
      <c r="C1011" s="42" t="s">
        <v>1884</v>
      </c>
      <c r="D1011" s="43">
        <v>107411.2</v>
      </c>
      <c r="E1011" s="41"/>
      <c r="F1011" s="41"/>
      <c r="G1011" s="41"/>
      <c r="H1011" s="42" t="s">
        <v>1883</v>
      </c>
      <c r="I1011" s="42" t="s">
        <v>1884</v>
      </c>
      <c r="J1011" s="43">
        <v>107411.2</v>
      </c>
    </row>
    <row r="1012" spans="2:10" ht="14.1" customHeight="1" x14ac:dyDescent="0.25">
      <c r="B1012" s="42" t="s">
        <v>1885</v>
      </c>
      <c r="C1012" s="42" t="s">
        <v>1886</v>
      </c>
      <c r="D1012" s="43">
        <v>79497.600000000006</v>
      </c>
      <c r="E1012" s="41"/>
      <c r="F1012" s="41"/>
      <c r="G1012" s="41"/>
      <c r="H1012" s="42" t="s">
        <v>1885</v>
      </c>
      <c r="I1012" s="42" t="s">
        <v>1886</v>
      </c>
      <c r="J1012" s="43">
        <v>79497.600000000006</v>
      </c>
    </row>
    <row r="1013" spans="2:10" ht="14.1" customHeight="1" x14ac:dyDescent="0.25">
      <c r="B1013" s="42" t="s">
        <v>1887</v>
      </c>
      <c r="C1013" s="42" t="s">
        <v>1888</v>
      </c>
      <c r="D1013" s="43">
        <v>164756.79999999999</v>
      </c>
      <c r="E1013" s="41"/>
      <c r="F1013" s="41"/>
      <c r="G1013" s="41"/>
      <c r="H1013" s="42" t="s">
        <v>1887</v>
      </c>
      <c r="I1013" s="42" t="s">
        <v>1888</v>
      </c>
      <c r="J1013" s="43">
        <v>164756.79999999999</v>
      </c>
    </row>
    <row r="1014" spans="2:10" ht="14.1" customHeight="1" x14ac:dyDescent="0.25">
      <c r="B1014" s="42" t="s">
        <v>1889</v>
      </c>
      <c r="C1014" s="42" t="s">
        <v>1890</v>
      </c>
      <c r="D1014" s="43">
        <v>104520</v>
      </c>
      <c r="E1014" s="41"/>
      <c r="F1014" s="41"/>
      <c r="G1014" s="41"/>
      <c r="H1014" s="42" t="s">
        <v>1889</v>
      </c>
      <c r="I1014" s="42" t="s">
        <v>1890</v>
      </c>
      <c r="J1014" s="43">
        <v>104520</v>
      </c>
    </row>
    <row r="1015" spans="2:10" ht="14.1" customHeight="1" x14ac:dyDescent="0.25">
      <c r="B1015" s="42" t="s">
        <v>1891</v>
      </c>
      <c r="C1015" s="42" t="s">
        <v>1892</v>
      </c>
      <c r="D1015" s="43">
        <v>144123.20000000001</v>
      </c>
      <c r="E1015" s="41"/>
      <c r="F1015" s="41"/>
      <c r="G1015" s="41"/>
      <c r="H1015" s="42" t="s">
        <v>1891</v>
      </c>
      <c r="I1015" s="42" t="s">
        <v>1892</v>
      </c>
      <c r="J1015" s="43">
        <v>144123.20000000001</v>
      </c>
    </row>
    <row r="1016" spans="2:10" ht="14.1" customHeight="1" x14ac:dyDescent="0.25">
      <c r="B1016" s="42" t="s">
        <v>1893</v>
      </c>
      <c r="C1016" s="42" t="s">
        <v>1894</v>
      </c>
      <c r="D1016" s="43">
        <v>116334.39999999999</v>
      </c>
      <c r="E1016" s="41"/>
      <c r="F1016" s="41"/>
      <c r="G1016" s="41"/>
      <c r="H1016" s="42" t="s">
        <v>1893</v>
      </c>
      <c r="I1016" s="42" t="s">
        <v>1894</v>
      </c>
      <c r="J1016" s="43">
        <v>116334.39999999999</v>
      </c>
    </row>
    <row r="1017" spans="2:10" ht="14.1" customHeight="1" x14ac:dyDescent="0.25">
      <c r="B1017" s="42" t="s">
        <v>1895</v>
      </c>
      <c r="C1017" s="42" t="s">
        <v>1896</v>
      </c>
      <c r="D1017" s="43">
        <v>81660.800000000003</v>
      </c>
      <c r="E1017" s="41"/>
      <c r="F1017" s="41"/>
      <c r="G1017" s="41"/>
      <c r="H1017" s="42" t="s">
        <v>1895</v>
      </c>
      <c r="I1017" s="42" t="s">
        <v>1896</v>
      </c>
      <c r="J1017" s="43">
        <v>81660.800000000003</v>
      </c>
    </row>
    <row r="1018" spans="2:10" ht="14.1" customHeight="1" x14ac:dyDescent="0.25">
      <c r="B1018" s="42" t="s">
        <v>1897</v>
      </c>
      <c r="C1018" s="42" t="s">
        <v>1898</v>
      </c>
      <c r="D1018" s="43">
        <v>104520</v>
      </c>
      <c r="E1018" s="41"/>
      <c r="F1018" s="41"/>
      <c r="G1018" s="41"/>
      <c r="H1018" s="42" t="s">
        <v>1897</v>
      </c>
      <c r="I1018" s="42" t="s">
        <v>1898</v>
      </c>
      <c r="J1018" s="43">
        <v>104520</v>
      </c>
    </row>
    <row r="1019" spans="2:10" ht="14.1" customHeight="1" x14ac:dyDescent="0.25">
      <c r="B1019" s="42" t="s">
        <v>1899</v>
      </c>
      <c r="C1019" s="42" t="s">
        <v>1900</v>
      </c>
      <c r="D1019" s="43">
        <v>160451.20000000001</v>
      </c>
      <c r="E1019" s="41"/>
      <c r="F1019" s="41"/>
      <c r="G1019" s="41"/>
      <c r="H1019" s="42" t="s">
        <v>1899</v>
      </c>
      <c r="I1019" s="42" t="s">
        <v>1900</v>
      </c>
      <c r="J1019" s="43">
        <v>160451.20000000001</v>
      </c>
    </row>
    <row r="1020" spans="2:10" ht="14.1" customHeight="1" x14ac:dyDescent="0.25">
      <c r="B1020" s="42" t="s">
        <v>1901</v>
      </c>
      <c r="C1020" s="42" t="s">
        <v>1902</v>
      </c>
      <c r="D1020" s="43">
        <v>126006.39999999999</v>
      </c>
      <c r="E1020" s="41"/>
      <c r="F1020" s="41"/>
      <c r="G1020" s="41"/>
      <c r="H1020" s="42" t="s">
        <v>1901</v>
      </c>
      <c r="I1020" s="42" t="s">
        <v>1902</v>
      </c>
      <c r="J1020" s="43">
        <v>126006.39999999999</v>
      </c>
    </row>
    <row r="1021" spans="2:10" ht="14.1" customHeight="1" x14ac:dyDescent="0.25">
      <c r="B1021" s="42" t="s">
        <v>1903</v>
      </c>
      <c r="C1021" s="42" t="s">
        <v>1904</v>
      </c>
      <c r="D1021" s="43">
        <v>129563.2</v>
      </c>
      <c r="E1021" s="41"/>
      <c r="F1021" s="41"/>
      <c r="G1021" s="41"/>
      <c r="H1021" s="42" t="s">
        <v>1903</v>
      </c>
      <c r="I1021" s="42" t="s">
        <v>1904</v>
      </c>
      <c r="J1021" s="43">
        <v>129563.2</v>
      </c>
    </row>
    <row r="1022" spans="2:10" ht="14.1" customHeight="1" x14ac:dyDescent="0.25">
      <c r="B1022" s="42" t="s">
        <v>1905</v>
      </c>
      <c r="C1022" s="42" t="s">
        <v>1906</v>
      </c>
      <c r="D1022" s="43">
        <v>69305.600000000006</v>
      </c>
      <c r="E1022" s="41"/>
      <c r="F1022" s="41"/>
      <c r="G1022" s="41"/>
      <c r="H1022" s="42" t="s">
        <v>1905</v>
      </c>
      <c r="I1022" s="42" t="s">
        <v>1906</v>
      </c>
      <c r="J1022" s="43">
        <v>69305.600000000006</v>
      </c>
    </row>
    <row r="1023" spans="2:10" ht="14.1" customHeight="1" x14ac:dyDescent="0.25">
      <c r="B1023" s="42" t="s">
        <v>1907</v>
      </c>
      <c r="C1023" s="42" t="s">
        <v>1908</v>
      </c>
      <c r="D1023" s="43">
        <v>107411.2</v>
      </c>
      <c r="E1023" s="41"/>
      <c r="F1023" s="41"/>
      <c r="G1023" s="41"/>
      <c r="H1023" s="42" t="s">
        <v>1907</v>
      </c>
      <c r="I1023" s="42" t="s">
        <v>1908</v>
      </c>
      <c r="J1023" s="43">
        <v>107411.2</v>
      </c>
    </row>
    <row r="1024" spans="2:10" ht="14.1" customHeight="1" x14ac:dyDescent="0.25">
      <c r="B1024" s="42" t="s">
        <v>1909</v>
      </c>
      <c r="C1024" s="42" t="s">
        <v>1910</v>
      </c>
      <c r="D1024" s="43">
        <v>69305.600000000006</v>
      </c>
      <c r="E1024" s="41"/>
      <c r="F1024" s="41"/>
      <c r="G1024" s="41"/>
      <c r="H1024" s="42" t="s">
        <v>1909</v>
      </c>
      <c r="I1024" s="42" t="s">
        <v>1910</v>
      </c>
      <c r="J1024" s="43">
        <v>69305.600000000006</v>
      </c>
    </row>
    <row r="1025" spans="2:10" ht="14.1" customHeight="1" x14ac:dyDescent="0.25">
      <c r="B1025" s="42" t="s">
        <v>1911</v>
      </c>
      <c r="C1025" s="42" t="s">
        <v>1912</v>
      </c>
      <c r="D1025" s="43">
        <v>129563.2</v>
      </c>
      <c r="E1025" s="41"/>
      <c r="F1025" s="41"/>
      <c r="G1025" s="41"/>
      <c r="H1025" s="42" t="s">
        <v>1911</v>
      </c>
      <c r="I1025" s="42" t="s">
        <v>1912</v>
      </c>
      <c r="J1025" s="43">
        <v>129563.2</v>
      </c>
    </row>
    <row r="1026" spans="2:10" ht="14.1" customHeight="1" x14ac:dyDescent="0.25">
      <c r="B1026" s="42" t="s">
        <v>1913</v>
      </c>
      <c r="C1026" s="42" t="s">
        <v>1914</v>
      </c>
      <c r="D1026" s="43">
        <v>169166.4</v>
      </c>
      <c r="E1026" s="41"/>
      <c r="F1026" s="41"/>
      <c r="G1026" s="41"/>
      <c r="H1026" s="42" t="s">
        <v>1913</v>
      </c>
      <c r="I1026" s="42" t="s">
        <v>1914</v>
      </c>
      <c r="J1026" s="43">
        <v>169166.4</v>
      </c>
    </row>
    <row r="1027" spans="2:10" ht="14.1" customHeight="1" x14ac:dyDescent="0.25">
      <c r="B1027" s="42" t="s">
        <v>1915</v>
      </c>
      <c r="C1027" s="42" t="s">
        <v>1916</v>
      </c>
      <c r="D1027" s="43">
        <v>107411.2</v>
      </c>
      <c r="E1027" s="41"/>
      <c r="F1027" s="41"/>
      <c r="G1027" s="41"/>
      <c r="H1027" s="42" t="s">
        <v>1915</v>
      </c>
      <c r="I1027" s="42" t="s">
        <v>1916</v>
      </c>
      <c r="J1027" s="43">
        <v>107411.2</v>
      </c>
    </row>
    <row r="1028" spans="2:10" ht="14.1" customHeight="1" x14ac:dyDescent="0.25">
      <c r="B1028" s="42" t="s">
        <v>1917</v>
      </c>
      <c r="C1028" s="42" t="s">
        <v>1918</v>
      </c>
      <c r="D1028" s="43">
        <v>140316.79999999999</v>
      </c>
      <c r="E1028" s="41"/>
      <c r="F1028" s="41"/>
      <c r="G1028" s="41"/>
      <c r="H1028" s="42" t="s">
        <v>1917</v>
      </c>
      <c r="I1028" s="42" t="s">
        <v>1918</v>
      </c>
      <c r="J1028" s="43">
        <v>140316.79999999999</v>
      </c>
    </row>
    <row r="1029" spans="2:10" ht="14.1" customHeight="1" x14ac:dyDescent="0.25">
      <c r="B1029" s="42" t="s">
        <v>1919</v>
      </c>
      <c r="C1029" s="42" t="s">
        <v>1920</v>
      </c>
      <c r="D1029" s="43">
        <v>86278.399999999994</v>
      </c>
      <c r="E1029" s="41"/>
      <c r="F1029" s="41"/>
      <c r="G1029" s="41"/>
      <c r="H1029" s="42" t="s">
        <v>1919</v>
      </c>
      <c r="I1029" s="42" t="s">
        <v>1920</v>
      </c>
      <c r="J1029" s="43">
        <v>86278.399999999994</v>
      </c>
    </row>
    <row r="1030" spans="2:10" ht="14.1" customHeight="1" x14ac:dyDescent="0.25">
      <c r="B1030" s="42" t="s">
        <v>1921</v>
      </c>
      <c r="C1030" s="42" t="s">
        <v>1922</v>
      </c>
      <c r="D1030" s="43">
        <v>86278.399999999994</v>
      </c>
      <c r="E1030" s="41"/>
      <c r="F1030" s="41"/>
      <c r="G1030" s="41"/>
      <c r="H1030" s="42" t="s">
        <v>1921</v>
      </c>
      <c r="I1030" s="42" t="s">
        <v>1922</v>
      </c>
      <c r="J1030" s="43">
        <v>88816</v>
      </c>
    </row>
    <row r="1031" spans="2:10" ht="14.1" customHeight="1" x14ac:dyDescent="0.25">
      <c r="B1031" s="42" t="s">
        <v>1923</v>
      </c>
      <c r="C1031" s="42" t="s">
        <v>1924</v>
      </c>
      <c r="D1031" s="43">
        <v>164756.79999999999</v>
      </c>
      <c r="E1031" s="41"/>
      <c r="F1031" s="41"/>
      <c r="G1031" s="41"/>
      <c r="H1031" s="42" t="s">
        <v>1923</v>
      </c>
      <c r="I1031" s="42" t="s">
        <v>1924</v>
      </c>
      <c r="J1031" s="43">
        <v>164756.79999999999</v>
      </c>
    </row>
    <row r="1032" spans="2:10" ht="14.1" customHeight="1" x14ac:dyDescent="0.25">
      <c r="B1032" s="42" t="s">
        <v>1925</v>
      </c>
      <c r="C1032" s="42" t="s">
        <v>1926</v>
      </c>
      <c r="D1032" s="43">
        <v>99049.600000000006</v>
      </c>
      <c r="E1032" s="41"/>
      <c r="F1032" s="41"/>
      <c r="G1032" s="41"/>
      <c r="H1032" s="42" t="s">
        <v>1925</v>
      </c>
      <c r="I1032" s="42" t="s">
        <v>1926</v>
      </c>
      <c r="J1032" s="43">
        <v>99049.600000000006</v>
      </c>
    </row>
    <row r="1033" spans="2:10" ht="14.1" customHeight="1" x14ac:dyDescent="0.25">
      <c r="B1033" s="42" t="s">
        <v>1927</v>
      </c>
      <c r="C1033" s="42" t="s">
        <v>1928</v>
      </c>
      <c r="D1033" s="43">
        <v>119537.60000000001</v>
      </c>
      <c r="E1033" s="41"/>
      <c r="F1033" s="41"/>
      <c r="G1033" s="41"/>
      <c r="H1033" s="42" t="s">
        <v>1927</v>
      </c>
      <c r="I1033" s="42" t="s">
        <v>1928</v>
      </c>
      <c r="J1033" s="43">
        <v>119537.60000000001</v>
      </c>
    </row>
    <row r="1034" spans="2:10" ht="14.1" customHeight="1" x14ac:dyDescent="0.25">
      <c r="B1034" s="42" t="s">
        <v>1929</v>
      </c>
      <c r="C1034" s="42" t="s">
        <v>1930</v>
      </c>
      <c r="D1034" s="43">
        <v>110302.39999999999</v>
      </c>
      <c r="E1034" s="41"/>
      <c r="F1034" s="41"/>
      <c r="G1034" s="41"/>
      <c r="H1034" s="42" t="s">
        <v>1929</v>
      </c>
      <c r="I1034" s="42" t="s">
        <v>1930</v>
      </c>
      <c r="J1034" s="43">
        <v>110302.39999999999</v>
      </c>
    </row>
    <row r="1035" spans="2:10" ht="14.1" customHeight="1" x14ac:dyDescent="0.25">
      <c r="B1035" s="42" t="s">
        <v>1931</v>
      </c>
      <c r="C1035" s="42" t="s">
        <v>1932</v>
      </c>
      <c r="D1035" s="43">
        <v>110302.39999999999</v>
      </c>
      <c r="E1035" s="41"/>
      <c r="F1035" s="41"/>
      <c r="G1035" s="41"/>
      <c r="H1035" s="42" t="s">
        <v>1931</v>
      </c>
      <c r="I1035" s="42" t="s">
        <v>1932</v>
      </c>
      <c r="J1035" s="43">
        <v>110302.39999999999</v>
      </c>
    </row>
    <row r="1036" spans="2:10" ht="14.1" customHeight="1" x14ac:dyDescent="0.25">
      <c r="B1036" s="42" t="s">
        <v>1933</v>
      </c>
      <c r="C1036" s="42" t="s">
        <v>1934</v>
      </c>
      <c r="D1036" s="43">
        <v>140316.79999999999</v>
      </c>
      <c r="E1036" s="41"/>
      <c r="F1036" s="41"/>
      <c r="G1036" s="41"/>
      <c r="H1036" s="42" t="s">
        <v>1933</v>
      </c>
      <c r="I1036" s="42" t="s">
        <v>1934</v>
      </c>
      <c r="J1036" s="43">
        <v>140316.79999999999</v>
      </c>
    </row>
    <row r="1037" spans="2:10" ht="14.1" customHeight="1" x14ac:dyDescent="0.25">
      <c r="B1037" s="42" t="s">
        <v>1935</v>
      </c>
      <c r="C1037" s="42" t="s">
        <v>1936</v>
      </c>
      <c r="D1037" s="43">
        <v>164756.79999999999</v>
      </c>
      <c r="E1037" s="41"/>
      <c r="F1037" s="41"/>
      <c r="G1037" s="41"/>
      <c r="H1037" s="42" t="s">
        <v>1935</v>
      </c>
      <c r="I1037" s="42" t="s">
        <v>1936</v>
      </c>
      <c r="J1037" s="43">
        <v>164756.79999999999</v>
      </c>
    </row>
    <row r="1038" spans="2:10" ht="14.1" customHeight="1" x14ac:dyDescent="0.25">
      <c r="B1038" s="42" t="s">
        <v>1937</v>
      </c>
      <c r="C1038" s="42" t="s">
        <v>1938</v>
      </c>
      <c r="D1038" s="43">
        <v>110302.39999999999</v>
      </c>
      <c r="E1038" s="41"/>
      <c r="F1038" s="41"/>
      <c r="G1038" s="41"/>
      <c r="H1038" s="42" t="s">
        <v>1937</v>
      </c>
      <c r="I1038" s="42" t="s">
        <v>1938</v>
      </c>
      <c r="J1038" s="43">
        <v>110302.39999999999</v>
      </c>
    </row>
    <row r="1039" spans="2:10" ht="14.1" customHeight="1" x14ac:dyDescent="0.25">
      <c r="B1039" s="42" t="s">
        <v>1939</v>
      </c>
      <c r="C1039" s="42" t="s">
        <v>1940</v>
      </c>
      <c r="D1039" s="43">
        <v>107411.2</v>
      </c>
      <c r="E1039" s="41"/>
      <c r="F1039" s="41"/>
      <c r="G1039" s="41"/>
      <c r="H1039" s="42" t="s">
        <v>1939</v>
      </c>
      <c r="I1039" s="42" t="s">
        <v>1940</v>
      </c>
      <c r="J1039" s="43">
        <v>107411.2</v>
      </c>
    </row>
    <row r="1040" spans="2:10" ht="14.1" customHeight="1" x14ac:dyDescent="0.25">
      <c r="B1040" s="42" t="s">
        <v>1941</v>
      </c>
      <c r="C1040" s="42" t="s">
        <v>1942</v>
      </c>
      <c r="D1040" s="43">
        <v>116334.39999999999</v>
      </c>
      <c r="E1040" s="41"/>
      <c r="F1040" s="41"/>
      <c r="G1040" s="41"/>
      <c r="H1040" s="42" t="s">
        <v>1941</v>
      </c>
      <c r="I1040" s="42" t="s">
        <v>1942</v>
      </c>
      <c r="J1040" s="43">
        <v>116334.39999999999</v>
      </c>
    </row>
    <row r="1041" spans="2:10" ht="14.1" customHeight="1" x14ac:dyDescent="0.25">
      <c r="B1041" s="42" t="s">
        <v>1943</v>
      </c>
      <c r="C1041" s="42" t="s">
        <v>1944</v>
      </c>
      <c r="D1041" s="43">
        <v>81660.800000000003</v>
      </c>
      <c r="E1041" s="41"/>
      <c r="F1041" s="41"/>
      <c r="G1041" s="41"/>
      <c r="H1041" s="42" t="s">
        <v>1943</v>
      </c>
      <c r="I1041" s="42" t="s">
        <v>1944</v>
      </c>
      <c r="J1041" s="43">
        <v>81660.800000000003</v>
      </c>
    </row>
    <row r="1042" spans="2:10" ht="14.1" customHeight="1" x14ac:dyDescent="0.25">
      <c r="B1042" s="42" t="s">
        <v>1945</v>
      </c>
      <c r="C1042" s="42" t="s">
        <v>1946</v>
      </c>
      <c r="D1042" s="43">
        <v>140316.79999999999</v>
      </c>
      <c r="E1042" s="41"/>
      <c r="F1042" s="41"/>
      <c r="G1042" s="41"/>
      <c r="H1042" s="42" t="s">
        <v>1945</v>
      </c>
      <c r="I1042" s="42" t="s">
        <v>1946</v>
      </c>
      <c r="J1042" s="43">
        <v>140316.79999999999</v>
      </c>
    </row>
    <row r="1043" spans="2:10" ht="14.1" customHeight="1" x14ac:dyDescent="0.25">
      <c r="B1043" s="42" t="s">
        <v>1947</v>
      </c>
      <c r="C1043" s="42" t="s">
        <v>1948</v>
      </c>
      <c r="D1043" s="43">
        <v>84011.199999999997</v>
      </c>
      <c r="E1043" s="41"/>
      <c r="F1043" s="41"/>
      <c r="G1043" s="41"/>
      <c r="H1043" s="42" t="s">
        <v>1947</v>
      </c>
      <c r="I1043" s="42" t="s">
        <v>1948</v>
      </c>
      <c r="J1043" s="43">
        <v>84011.199999999997</v>
      </c>
    </row>
    <row r="1044" spans="2:10" ht="14.1" customHeight="1" x14ac:dyDescent="0.25">
      <c r="B1044" s="42" t="s">
        <v>1949</v>
      </c>
      <c r="C1044" s="42" t="s">
        <v>1950</v>
      </c>
      <c r="D1044" s="43">
        <v>199180.79999999999</v>
      </c>
      <c r="E1044" s="41"/>
      <c r="F1044" s="41"/>
      <c r="G1044" s="41"/>
      <c r="H1044" s="42" t="s">
        <v>1949</v>
      </c>
      <c r="I1044" s="42" t="s">
        <v>1950</v>
      </c>
      <c r="J1044" s="43">
        <v>199180.79999999999</v>
      </c>
    </row>
    <row r="1045" spans="2:10" ht="14.1" customHeight="1" x14ac:dyDescent="0.25">
      <c r="B1045" s="42" t="s">
        <v>1951</v>
      </c>
      <c r="C1045" s="42" t="s">
        <v>1952</v>
      </c>
      <c r="D1045" s="43">
        <v>223891.20000000001</v>
      </c>
      <c r="E1045" s="41"/>
      <c r="F1045" s="41"/>
      <c r="G1045" s="41"/>
      <c r="H1045" s="42" t="s">
        <v>1951</v>
      </c>
      <c r="I1045" s="42" t="s">
        <v>1952</v>
      </c>
      <c r="J1045" s="43">
        <v>235085.76</v>
      </c>
    </row>
    <row r="1046" spans="2:10" ht="14.1" customHeight="1" x14ac:dyDescent="0.25">
      <c r="B1046" s="42" t="s">
        <v>1953</v>
      </c>
      <c r="C1046" s="42" t="s">
        <v>1954</v>
      </c>
      <c r="D1046" s="43">
        <v>144123.20000000001</v>
      </c>
      <c r="E1046" s="41"/>
      <c r="F1046" s="41"/>
      <c r="G1046" s="41"/>
      <c r="H1046" s="42" t="s">
        <v>1953</v>
      </c>
      <c r="I1046" s="42" t="s">
        <v>1954</v>
      </c>
      <c r="J1046" s="43">
        <v>144123.20000000001</v>
      </c>
    </row>
    <row r="1047" spans="2:10" ht="14.1" customHeight="1" x14ac:dyDescent="0.25">
      <c r="B1047" s="42" t="s">
        <v>1955</v>
      </c>
      <c r="C1047" s="42" t="s">
        <v>1956</v>
      </c>
      <c r="D1047" s="43">
        <v>88816</v>
      </c>
      <c r="E1047" s="41"/>
      <c r="F1047" s="41"/>
      <c r="G1047" s="41"/>
      <c r="H1047" s="42" t="s">
        <v>1955</v>
      </c>
      <c r="I1047" s="42" t="s">
        <v>1956</v>
      </c>
      <c r="J1047" s="43">
        <v>88816</v>
      </c>
    </row>
    <row r="1048" spans="2:10" ht="14.1" customHeight="1" x14ac:dyDescent="0.25">
      <c r="B1048" s="42" t="s">
        <v>1957</v>
      </c>
      <c r="C1048" s="42" t="s">
        <v>1958</v>
      </c>
      <c r="D1048" s="43">
        <v>101753.60000000001</v>
      </c>
      <c r="E1048" s="41"/>
      <c r="F1048" s="41"/>
      <c r="G1048" s="41"/>
      <c r="H1048" s="42" t="s">
        <v>1957</v>
      </c>
      <c r="I1048" s="42" t="s">
        <v>1958</v>
      </c>
      <c r="J1048" s="43">
        <v>101753.60000000001</v>
      </c>
    </row>
    <row r="1049" spans="2:10" ht="14.1" customHeight="1" x14ac:dyDescent="0.25">
      <c r="B1049" s="42" t="s">
        <v>1959</v>
      </c>
      <c r="C1049" s="42" t="s">
        <v>1960</v>
      </c>
      <c r="D1049" s="43">
        <v>129563.2</v>
      </c>
      <c r="E1049" s="41"/>
      <c r="F1049" s="41"/>
      <c r="G1049" s="41"/>
      <c r="H1049" s="42" t="s">
        <v>1959</v>
      </c>
      <c r="I1049" s="42" t="s">
        <v>1960</v>
      </c>
      <c r="J1049" s="43">
        <v>129563.2</v>
      </c>
    </row>
    <row r="1050" spans="2:10" ht="14.1" customHeight="1" x14ac:dyDescent="0.25">
      <c r="B1050" s="42" t="s">
        <v>1961</v>
      </c>
      <c r="C1050" s="42" t="s">
        <v>1962</v>
      </c>
      <c r="D1050" s="43">
        <v>126006.39999999999</v>
      </c>
      <c r="E1050" s="41"/>
      <c r="F1050" s="41"/>
      <c r="G1050" s="41"/>
      <c r="H1050" s="42" t="s">
        <v>1961</v>
      </c>
      <c r="I1050" s="42" t="s">
        <v>1962</v>
      </c>
      <c r="J1050" s="43">
        <v>126006.39999999999</v>
      </c>
    </row>
    <row r="1051" spans="2:10" ht="14.1" customHeight="1" x14ac:dyDescent="0.25">
      <c r="B1051" s="42" t="s">
        <v>1963</v>
      </c>
      <c r="C1051" s="42" t="s">
        <v>1964</v>
      </c>
      <c r="D1051" s="43">
        <v>129563.2</v>
      </c>
      <c r="E1051" s="41"/>
      <c r="F1051" s="41"/>
      <c r="G1051" s="41"/>
      <c r="H1051" s="42" t="s">
        <v>1963</v>
      </c>
      <c r="I1051" s="42" t="s">
        <v>1964</v>
      </c>
      <c r="J1051" s="43">
        <v>129563.2</v>
      </c>
    </row>
    <row r="1052" spans="2:10" ht="14.1" customHeight="1" x14ac:dyDescent="0.25">
      <c r="B1052" s="42" t="s">
        <v>1965</v>
      </c>
      <c r="C1052" s="42" t="s">
        <v>1966</v>
      </c>
      <c r="D1052" s="43">
        <v>104520</v>
      </c>
      <c r="E1052" s="41"/>
      <c r="F1052" s="41"/>
      <c r="G1052" s="41"/>
      <c r="H1052" s="42" t="s">
        <v>1965</v>
      </c>
      <c r="I1052" s="42" t="s">
        <v>1966</v>
      </c>
      <c r="J1052" s="43">
        <v>104520</v>
      </c>
    </row>
    <row r="1053" spans="2:10" ht="14.1" customHeight="1" x14ac:dyDescent="0.25">
      <c r="B1053" s="42" t="s">
        <v>1967</v>
      </c>
      <c r="C1053" s="42" t="s">
        <v>1968</v>
      </c>
      <c r="D1053" s="43">
        <v>93766.399999999994</v>
      </c>
      <c r="E1053" s="41"/>
      <c r="F1053" s="41"/>
      <c r="G1053" s="41"/>
      <c r="H1053" s="42" t="s">
        <v>1967</v>
      </c>
      <c r="I1053" s="42" t="s">
        <v>1968</v>
      </c>
      <c r="J1053" s="43">
        <v>93766.399999999994</v>
      </c>
    </row>
    <row r="1054" spans="2:10" ht="14.1" customHeight="1" x14ac:dyDescent="0.25">
      <c r="B1054" s="42" t="s">
        <v>1969</v>
      </c>
      <c r="C1054" s="42" t="s">
        <v>1970</v>
      </c>
      <c r="D1054" s="43">
        <v>104520</v>
      </c>
      <c r="E1054" s="41"/>
      <c r="F1054" s="41"/>
      <c r="G1054" s="41"/>
      <c r="H1054" s="42" t="s">
        <v>1969</v>
      </c>
      <c r="I1054" s="42" t="s">
        <v>1970</v>
      </c>
      <c r="J1054" s="43">
        <v>104520</v>
      </c>
    </row>
    <row r="1055" spans="2:10" ht="14.1" customHeight="1" x14ac:dyDescent="0.25">
      <c r="B1055" s="42" t="s">
        <v>1971</v>
      </c>
      <c r="C1055" s="42" t="s">
        <v>1972</v>
      </c>
      <c r="D1055" s="43">
        <v>140316.79999999999</v>
      </c>
      <c r="E1055" s="41"/>
      <c r="F1055" s="41"/>
      <c r="G1055" s="41"/>
      <c r="H1055" s="42" t="s">
        <v>1971</v>
      </c>
      <c r="I1055" s="42" t="s">
        <v>1972</v>
      </c>
      <c r="J1055" s="43">
        <v>140316.79999999999</v>
      </c>
    </row>
    <row r="1056" spans="2:10" ht="14.1" customHeight="1" x14ac:dyDescent="0.25">
      <c r="B1056" s="42" t="s">
        <v>1973</v>
      </c>
      <c r="C1056" s="42" t="s">
        <v>1974</v>
      </c>
      <c r="D1056" s="43">
        <v>144123.20000000001</v>
      </c>
      <c r="E1056" s="41"/>
      <c r="F1056" s="41"/>
      <c r="G1056" s="41"/>
      <c r="H1056" s="42" t="s">
        <v>1973</v>
      </c>
      <c r="I1056" s="42" t="s">
        <v>1974</v>
      </c>
      <c r="J1056" s="43">
        <v>144123.20000000001</v>
      </c>
    </row>
    <row r="1057" spans="2:10" ht="14.1" customHeight="1" x14ac:dyDescent="0.25">
      <c r="B1057" s="42" t="s">
        <v>1975</v>
      </c>
      <c r="C1057" s="42" t="s">
        <v>1976</v>
      </c>
      <c r="D1057" s="43">
        <v>107411.2</v>
      </c>
      <c r="E1057" s="41"/>
      <c r="F1057" s="41"/>
      <c r="G1057" s="41"/>
      <c r="H1057" s="42" t="s">
        <v>1975</v>
      </c>
      <c r="I1057" s="42" t="s">
        <v>1976</v>
      </c>
      <c r="J1057" s="43">
        <v>113318.39999999999</v>
      </c>
    </row>
    <row r="1058" spans="2:10" ht="14.1" customHeight="1" x14ac:dyDescent="0.25">
      <c r="B1058" s="42" t="s">
        <v>1977</v>
      </c>
      <c r="C1058" s="42" t="s">
        <v>1978</v>
      </c>
      <c r="D1058" s="43">
        <v>119537.60000000001</v>
      </c>
      <c r="E1058" s="41"/>
      <c r="F1058" s="41"/>
      <c r="G1058" s="41"/>
      <c r="H1058" s="42" t="s">
        <v>1977</v>
      </c>
      <c r="I1058" s="42" t="s">
        <v>1978</v>
      </c>
      <c r="J1058" s="43">
        <v>119537.60000000001</v>
      </c>
    </row>
    <row r="1059" spans="2:10" ht="14.1" customHeight="1" x14ac:dyDescent="0.25">
      <c r="B1059" s="42" t="s">
        <v>1979</v>
      </c>
      <c r="C1059" s="42" t="s">
        <v>1980</v>
      </c>
      <c r="D1059" s="43">
        <v>88816</v>
      </c>
      <c r="E1059" s="41"/>
      <c r="F1059" s="41"/>
      <c r="G1059" s="41"/>
      <c r="H1059" s="42" t="s">
        <v>1979</v>
      </c>
      <c r="I1059" s="42" t="s">
        <v>1980</v>
      </c>
      <c r="J1059" s="43">
        <v>88816</v>
      </c>
    </row>
    <row r="1060" spans="2:10" ht="14.1" customHeight="1" x14ac:dyDescent="0.25">
      <c r="B1060" s="42" t="s">
        <v>1981</v>
      </c>
      <c r="C1060" s="42" t="s">
        <v>1982</v>
      </c>
      <c r="D1060" s="43">
        <v>58760</v>
      </c>
      <c r="E1060" s="41"/>
      <c r="F1060" s="41"/>
      <c r="G1060" s="41"/>
      <c r="H1060" s="42" t="s">
        <v>1981</v>
      </c>
      <c r="I1060" s="42" t="s">
        <v>1982</v>
      </c>
      <c r="J1060" s="43">
        <v>58760</v>
      </c>
    </row>
    <row r="1061" spans="2:10" ht="14.1" customHeight="1" x14ac:dyDescent="0.25">
      <c r="B1061" s="42" t="s">
        <v>1983</v>
      </c>
      <c r="C1061" s="42" t="s">
        <v>1984</v>
      </c>
      <c r="D1061" s="43">
        <v>110302.39999999999</v>
      </c>
      <c r="E1061" s="41"/>
      <c r="F1061" s="41"/>
      <c r="G1061" s="41"/>
      <c r="H1061" s="42" t="s">
        <v>1983</v>
      </c>
      <c r="I1061" s="42" t="s">
        <v>1984</v>
      </c>
      <c r="J1061" s="43">
        <v>110302.39999999999</v>
      </c>
    </row>
    <row r="1062" spans="2:10" ht="14.1" customHeight="1" x14ac:dyDescent="0.25">
      <c r="B1062" s="42" t="s">
        <v>1985</v>
      </c>
      <c r="C1062" s="42" t="s">
        <v>1986</v>
      </c>
      <c r="D1062" s="43">
        <v>140316.79999999999</v>
      </c>
      <c r="E1062" s="41"/>
      <c r="F1062" s="41"/>
      <c r="G1062" s="41"/>
      <c r="H1062" s="42" t="s">
        <v>1985</v>
      </c>
      <c r="I1062" s="42" t="s">
        <v>1986</v>
      </c>
      <c r="J1062" s="43">
        <v>140316.79999999999</v>
      </c>
    </row>
    <row r="1063" spans="2:10" ht="14.1" customHeight="1" x14ac:dyDescent="0.25">
      <c r="B1063" s="42" t="s">
        <v>1987</v>
      </c>
      <c r="C1063" s="42" t="s">
        <v>1988</v>
      </c>
      <c r="D1063" s="43">
        <v>126006.39999999999</v>
      </c>
      <c r="E1063" s="41"/>
      <c r="F1063" s="41"/>
      <c r="G1063" s="41"/>
      <c r="H1063" s="42" t="s">
        <v>1987</v>
      </c>
      <c r="I1063" s="42" t="s">
        <v>1988</v>
      </c>
      <c r="J1063" s="43">
        <v>126006.39999999999</v>
      </c>
    </row>
    <row r="1064" spans="2:10" ht="14.1" customHeight="1" x14ac:dyDescent="0.25">
      <c r="B1064" s="42" t="s">
        <v>1989</v>
      </c>
      <c r="C1064" s="42" t="s">
        <v>1990</v>
      </c>
      <c r="D1064" s="43">
        <v>96408</v>
      </c>
      <c r="E1064" s="41"/>
      <c r="F1064" s="41"/>
      <c r="G1064" s="41"/>
      <c r="H1064" s="42" t="s">
        <v>1989</v>
      </c>
      <c r="I1064" s="42" t="s">
        <v>1990</v>
      </c>
      <c r="J1064" s="43">
        <v>96408</v>
      </c>
    </row>
    <row r="1065" spans="2:10" ht="14.1" customHeight="1" x14ac:dyDescent="0.25">
      <c r="B1065" s="42" t="s">
        <v>1991</v>
      </c>
      <c r="C1065" s="42" t="s">
        <v>1992</v>
      </c>
      <c r="D1065" s="43">
        <v>129563.2</v>
      </c>
      <c r="E1065" s="41"/>
      <c r="F1065" s="41"/>
      <c r="G1065" s="41"/>
      <c r="H1065" s="42" t="s">
        <v>1991</v>
      </c>
      <c r="I1065" s="42" t="s">
        <v>1992</v>
      </c>
      <c r="J1065" s="43">
        <v>129563.2</v>
      </c>
    </row>
    <row r="1066" spans="2:10" ht="14.1" customHeight="1" x14ac:dyDescent="0.25">
      <c r="B1066" s="42" t="s">
        <v>1993</v>
      </c>
      <c r="C1066" s="42" t="s">
        <v>1994</v>
      </c>
      <c r="D1066" s="43">
        <v>129563.2</v>
      </c>
      <c r="E1066" s="41"/>
      <c r="F1066" s="41"/>
      <c r="G1066" s="41"/>
      <c r="H1066" s="42" t="s">
        <v>1993</v>
      </c>
      <c r="I1066" s="42" t="s">
        <v>1994</v>
      </c>
      <c r="J1066" s="43">
        <v>129563.2</v>
      </c>
    </row>
    <row r="1067" spans="2:10" ht="14.1" customHeight="1" x14ac:dyDescent="0.25">
      <c r="B1067" s="42" t="s">
        <v>1995</v>
      </c>
      <c r="C1067" s="42" t="s">
        <v>1996</v>
      </c>
      <c r="D1067" s="43">
        <v>73216</v>
      </c>
      <c r="E1067" s="41"/>
      <c r="F1067" s="41"/>
      <c r="G1067" s="41"/>
      <c r="H1067" s="42" t="s">
        <v>1995</v>
      </c>
      <c r="I1067" s="42" t="s">
        <v>1996</v>
      </c>
      <c r="J1067" s="43">
        <v>73216</v>
      </c>
    </row>
    <row r="1068" spans="2:10" ht="14.1" customHeight="1" x14ac:dyDescent="0.25">
      <c r="B1068" s="42" t="s">
        <v>1997</v>
      </c>
      <c r="C1068" s="42" t="s">
        <v>1998</v>
      </c>
      <c r="D1068" s="43">
        <v>79497.600000000006</v>
      </c>
      <c r="E1068" s="41"/>
      <c r="F1068" s="41"/>
      <c r="G1068" s="41"/>
      <c r="H1068" s="42" t="s">
        <v>1997</v>
      </c>
      <c r="I1068" s="42" t="s">
        <v>1998</v>
      </c>
      <c r="J1068" s="43">
        <v>79497.600000000006</v>
      </c>
    </row>
    <row r="1069" spans="2:10" ht="14.1" customHeight="1" x14ac:dyDescent="0.25">
      <c r="B1069" s="42" t="s">
        <v>1999</v>
      </c>
      <c r="C1069" s="42" t="s">
        <v>2000</v>
      </c>
      <c r="D1069" s="43">
        <v>57283.199999999997</v>
      </c>
      <c r="E1069" s="41"/>
      <c r="F1069" s="41"/>
      <c r="G1069" s="41"/>
      <c r="H1069" s="42" t="s">
        <v>1999</v>
      </c>
      <c r="I1069" s="42" t="s">
        <v>2000</v>
      </c>
      <c r="J1069" s="43">
        <v>57283.199999999997</v>
      </c>
    </row>
    <row r="1070" spans="2:10" ht="14.1" customHeight="1" x14ac:dyDescent="0.25">
      <c r="B1070" s="42" t="s">
        <v>2001</v>
      </c>
      <c r="C1070" s="42" t="s">
        <v>2002</v>
      </c>
      <c r="D1070" s="43">
        <v>169166.4</v>
      </c>
      <c r="E1070" s="41"/>
      <c r="F1070" s="41"/>
      <c r="G1070" s="41"/>
      <c r="H1070" s="42" t="s">
        <v>2001</v>
      </c>
      <c r="I1070" s="42" t="s">
        <v>2002</v>
      </c>
      <c r="J1070" s="43">
        <v>169166.4</v>
      </c>
    </row>
    <row r="1071" spans="2:10" ht="14.1" customHeight="1" x14ac:dyDescent="0.25">
      <c r="B1071" s="42" t="s">
        <v>2003</v>
      </c>
      <c r="C1071" s="42" t="s">
        <v>2004</v>
      </c>
      <c r="D1071" s="43">
        <v>71219.199999999997</v>
      </c>
      <c r="E1071" s="41"/>
      <c r="F1071" s="41"/>
      <c r="G1071" s="41"/>
      <c r="H1071" s="42" t="s">
        <v>2003</v>
      </c>
      <c r="I1071" s="42" t="s">
        <v>2004</v>
      </c>
      <c r="J1071" s="43">
        <v>75212.800000000003</v>
      </c>
    </row>
    <row r="1072" spans="2:10" ht="14.1" customHeight="1" x14ac:dyDescent="0.25">
      <c r="B1072" s="42" t="s">
        <v>2005</v>
      </c>
      <c r="C1072" s="42" t="s">
        <v>2006</v>
      </c>
      <c r="D1072" s="43">
        <v>91228.800000000003</v>
      </c>
      <c r="E1072" s="41"/>
      <c r="F1072" s="41"/>
      <c r="G1072" s="41"/>
      <c r="H1072" s="42" t="s">
        <v>2005</v>
      </c>
      <c r="I1072" s="42" t="s">
        <v>2006</v>
      </c>
      <c r="J1072" s="43">
        <v>91228.800000000003</v>
      </c>
    </row>
    <row r="1073" spans="2:10" ht="14.1" customHeight="1" x14ac:dyDescent="0.25">
      <c r="B1073" s="42" t="s">
        <v>2007</v>
      </c>
      <c r="C1073" s="42" t="s">
        <v>2008</v>
      </c>
      <c r="D1073" s="43">
        <v>93766.399999999994</v>
      </c>
      <c r="E1073" s="41"/>
      <c r="F1073" s="41"/>
      <c r="G1073" s="41"/>
      <c r="H1073" s="42" t="s">
        <v>2007</v>
      </c>
      <c r="I1073" s="42" t="s">
        <v>2008</v>
      </c>
      <c r="J1073" s="43">
        <v>93766.399999999994</v>
      </c>
    </row>
    <row r="1074" spans="2:10" ht="14.1" customHeight="1" x14ac:dyDescent="0.25">
      <c r="B1074" s="42" t="s">
        <v>2009</v>
      </c>
      <c r="C1074" s="42" t="s">
        <v>2010</v>
      </c>
      <c r="D1074" s="43">
        <v>156249.60000000001</v>
      </c>
      <c r="E1074" s="41"/>
      <c r="F1074" s="41"/>
      <c r="G1074" s="41"/>
      <c r="H1074" s="42" t="s">
        <v>2009</v>
      </c>
      <c r="I1074" s="42" t="s">
        <v>2010</v>
      </c>
      <c r="J1074" s="43">
        <v>156249.60000000001</v>
      </c>
    </row>
    <row r="1075" spans="2:10" ht="14.1" customHeight="1" x14ac:dyDescent="0.25">
      <c r="B1075" s="42" t="s">
        <v>2011</v>
      </c>
      <c r="C1075" s="42" t="s">
        <v>2012</v>
      </c>
      <c r="D1075" s="43">
        <v>129563.2</v>
      </c>
      <c r="E1075" s="41"/>
      <c r="F1075" s="41"/>
      <c r="G1075" s="41"/>
      <c r="H1075" s="42" t="s">
        <v>2011</v>
      </c>
      <c r="I1075" s="42" t="s">
        <v>2012</v>
      </c>
      <c r="J1075" s="43">
        <v>129563.2</v>
      </c>
    </row>
    <row r="1076" spans="2:10" ht="14.1" customHeight="1" x14ac:dyDescent="0.25">
      <c r="B1076" s="42" t="s">
        <v>2013</v>
      </c>
      <c r="C1076" s="42" t="s">
        <v>2014</v>
      </c>
      <c r="D1076" s="43">
        <v>86278.399999999994</v>
      </c>
      <c r="E1076" s="41"/>
      <c r="F1076" s="41"/>
      <c r="G1076" s="41"/>
      <c r="H1076" s="42" t="s">
        <v>2013</v>
      </c>
      <c r="I1076" s="42" t="s">
        <v>2014</v>
      </c>
      <c r="J1076" s="43">
        <v>88816</v>
      </c>
    </row>
    <row r="1077" spans="2:10" ht="14.1" customHeight="1" x14ac:dyDescent="0.25">
      <c r="B1077" s="42" t="s">
        <v>2015</v>
      </c>
      <c r="C1077" s="42" t="s">
        <v>2016</v>
      </c>
      <c r="D1077" s="43">
        <v>104520</v>
      </c>
      <c r="E1077" s="41"/>
      <c r="F1077" s="41"/>
      <c r="G1077" s="41"/>
      <c r="H1077" s="42" t="s">
        <v>2015</v>
      </c>
      <c r="I1077" s="42" t="s">
        <v>2016</v>
      </c>
      <c r="J1077" s="43">
        <v>104520</v>
      </c>
    </row>
    <row r="1078" spans="2:10" ht="14.1" customHeight="1" x14ac:dyDescent="0.25">
      <c r="B1078" s="42" t="s">
        <v>2017</v>
      </c>
      <c r="C1078" s="42" t="s">
        <v>2018</v>
      </c>
      <c r="D1078" s="43">
        <v>88816</v>
      </c>
      <c r="E1078" s="41"/>
      <c r="F1078" s="41"/>
      <c r="G1078" s="41"/>
      <c r="H1078" s="42" t="s">
        <v>2017</v>
      </c>
      <c r="I1078" s="42" t="s">
        <v>2018</v>
      </c>
      <c r="J1078" s="43">
        <v>88816</v>
      </c>
    </row>
    <row r="1079" spans="2:10" ht="14.1" customHeight="1" x14ac:dyDescent="0.25">
      <c r="B1079" s="42" t="s">
        <v>2019</v>
      </c>
      <c r="C1079" s="42" t="s">
        <v>2020</v>
      </c>
      <c r="D1079" s="43">
        <v>65540.800000000003</v>
      </c>
      <c r="E1079" s="41"/>
      <c r="F1079" s="41"/>
      <c r="G1079" s="41"/>
      <c r="H1079" s="42" t="s">
        <v>2019</v>
      </c>
      <c r="I1079" s="42" t="s">
        <v>2020</v>
      </c>
      <c r="J1079" s="43">
        <v>65540.800000000003</v>
      </c>
    </row>
    <row r="1080" spans="2:10" ht="14.1" customHeight="1" x14ac:dyDescent="0.25">
      <c r="B1080" s="42" t="s">
        <v>2021</v>
      </c>
      <c r="C1080" s="42" t="s">
        <v>2022</v>
      </c>
      <c r="D1080" s="43">
        <v>88816</v>
      </c>
      <c r="E1080" s="41"/>
      <c r="F1080" s="41"/>
      <c r="G1080" s="41"/>
      <c r="H1080" s="42" t="s">
        <v>2021</v>
      </c>
      <c r="I1080" s="42" t="s">
        <v>2022</v>
      </c>
      <c r="J1080" s="43">
        <v>88816</v>
      </c>
    </row>
    <row r="1081" spans="2:10" ht="14.1" customHeight="1" x14ac:dyDescent="0.25">
      <c r="B1081" s="42" t="s">
        <v>2023</v>
      </c>
      <c r="C1081" s="42" t="s">
        <v>2024</v>
      </c>
      <c r="D1081" s="43">
        <v>193876.8</v>
      </c>
      <c r="E1081" s="41"/>
      <c r="F1081" s="41"/>
      <c r="G1081" s="41"/>
      <c r="H1081" s="42" t="s">
        <v>2023</v>
      </c>
      <c r="I1081" s="42" t="s">
        <v>2024</v>
      </c>
      <c r="J1081" s="43">
        <v>193876.8</v>
      </c>
    </row>
    <row r="1082" spans="2:10" ht="14.1" customHeight="1" x14ac:dyDescent="0.25">
      <c r="B1082" s="42" t="s">
        <v>2025</v>
      </c>
      <c r="C1082" s="42" t="s">
        <v>2026</v>
      </c>
      <c r="D1082" s="43">
        <v>88816</v>
      </c>
      <c r="E1082" s="41"/>
      <c r="F1082" s="41"/>
      <c r="G1082" s="41"/>
      <c r="H1082" s="42" t="s">
        <v>2025</v>
      </c>
      <c r="I1082" s="42" t="s">
        <v>2026</v>
      </c>
      <c r="J1082" s="43">
        <v>88816</v>
      </c>
    </row>
    <row r="1083" spans="2:10" ht="14.1" customHeight="1" x14ac:dyDescent="0.25">
      <c r="B1083" s="42" t="s">
        <v>2027</v>
      </c>
      <c r="C1083" s="42" t="s">
        <v>2028</v>
      </c>
      <c r="D1083" s="43">
        <v>65540.800000000003</v>
      </c>
      <c r="E1083" s="41"/>
      <c r="F1083" s="41"/>
      <c r="G1083" s="41"/>
      <c r="H1083" s="42" t="s">
        <v>2027</v>
      </c>
      <c r="I1083" s="42" t="s">
        <v>2028</v>
      </c>
      <c r="J1083" s="43">
        <v>65540.800000000003</v>
      </c>
    </row>
    <row r="1084" spans="2:10" ht="14.1" customHeight="1" x14ac:dyDescent="0.25">
      <c r="B1084" s="42" t="s">
        <v>2029</v>
      </c>
      <c r="C1084" s="42" t="s">
        <v>2030</v>
      </c>
      <c r="D1084" s="43">
        <v>86278.399999999994</v>
      </c>
      <c r="E1084" s="41"/>
      <c r="F1084" s="41"/>
      <c r="G1084" s="41"/>
      <c r="H1084" s="42" t="s">
        <v>2029</v>
      </c>
      <c r="I1084" s="42" t="s">
        <v>2030</v>
      </c>
      <c r="J1084" s="43">
        <v>86278.399999999994</v>
      </c>
    </row>
    <row r="1085" spans="2:10" ht="14.1" customHeight="1" x14ac:dyDescent="0.25">
      <c r="B1085" s="42" t="s">
        <v>2031</v>
      </c>
      <c r="C1085" s="42" t="s">
        <v>2032</v>
      </c>
      <c r="D1085" s="43">
        <v>58760</v>
      </c>
      <c r="E1085" s="41"/>
      <c r="F1085" s="41"/>
      <c r="G1085" s="41"/>
      <c r="H1085" s="42" t="s">
        <v>2031</v>
      </c>
      <c r="I1085" s="42" t="s">
        <v>2032</v>
      </c>
      <c r="J1085" s="43">
        <v>58760</v>
      </c>
    </row>
    <row r="1086" spans="2:10" ht="14.1" customHeight="1" x14ac:dyDescent="0.25">
      <c r="B1086" s="42" t="s">
        <v>2033</v>
      </c>
      <c r="C1086" s="42" t="s">
        <v>2034</v>
      </c>
      <c r="D1086" s="43">
        <v>160451.20000000001</v>
      </c>
      <c r="E1086" s="41"/>
      <c r="F1086" s="41"/>
      <c r="G1086" s="41"/>
      <c r="H1086" s="42" t="s">
        <v>2033</v>
      </c>
      <c r="I1086" s="42" t="s">
        <v>2034</v>
      </c>
      <c r="J1086" s="43">
        <v>160451.20000000001</v>
      </c>
    </row>
    <row r="1087" spans="2:10" ht="14.1" customHeight="1" x14ac:dyDescent="0.25">
      <c r="B1087" s="42" t="s">
        <v>2035</v>
      </c>
      <c r="C1087" s="42" t="s">
        <v>2036</v>
      </c>
      <c r="D1087" s="43">
        <v>178713.60000000001</v>
      </c>
      <c r="E1087" s="41"/>
      <c r="F1087" s="41"/>
      <c r="G1087" s="41"/>
      <c r="H1087" s="42" t="s">
        <v>2035</v>
      </c>
      <c r="I1087" s="42" t="s">
        <v>2036</v>
      </c>
      <c r="J1087" s="43">
        <v>178713.60000000001</v>
      </c>
    </row>
    <row r="1088" spans="2:10" ht="14.1" customHeight="1" x14ac:dyDescent="0.25">
      <c r="B1088" s="42" t="s">
        <v>2037</v>
      </c>
      <c r="C1088" s="42" t="s">
        <v>2038</v>
      </c>
      <c r="D1088" s="43">
        <v>144123.20000000001</v>
      </c>
      <c r="E1088" s="41"/>
      <c r="F1088" s="41"/>
      <c r="G1088" s="41"/>
      <c r="H1088" s="42" t="s">
        <v>2037</v>
      </c>
      <c r="I1088" s="42" t="s">
        <v>2038</v>
      </c>
      <c r="J1088" s="43">
        <v>144123.20000000001</v>
      </c>
    </row>
    <row r="1089" spans="2:10" ht="14.1" customHeight="1" x14ac:dyDescent="0.25">
      <c r="B1089" s="42" t="s">
        <v>2039</v>
      </c>
      <c r="C1089" s="42" t="s">
        <v>2040</v>
      </c>
      <c r="D1089" s="43">
        <v>88816</v>
      </c>
      <c r="E1089" s="41"/>
      <c r="F1089" s="41"/>
      <c r="G1089" s="41"/>
      <c r="H1089" s="42" t="s">
        <v>2039</v>
      </c>
      <c r="I1089" s="42" t="s">
        <v>2040</v>
      </c>
      <c r="J1089" s="43">
        <v>88816</v>
      </c>
    </row>
    <row r="1090" spans="2:10" ht="14.1" customHeight="1" x14ac:dyDescent="0.25">
      <c r="B1090" s="42" t="s">
        <v>2041</v>
      </c>
      <c r="C1090" s="42" t="s">
        <v>2042</v>
      </c>
      <c r="D1090" s="43">
        <v>88816</v>
      </c>
      <c r="E1090" s="41"/>
      <c r="F1090" s="41"/>
      <c r="G1090" s="41"/>
      <c r="H1090" s="42" t="s">
        <v>2041</v>
      </c>
      <c r="I1090" s="42" t="s">
        <v>2042</v>
      </c>
      <c r="J1090" s="43">
        <v>88816</v>
      </c>
    </row>
    <row r="1091" spans="2:10" ht="14.1" customHeight="1" x14ac:dyDescent="0.25">
      <c r="B1091" s="42" t="s">
        <v>2043</v>
      </c>
      <c r="C1091" s="42" t="s">
        <v>2044</v>
      </c>
      <c r="D1091" s="43">
        <v>84011.199999999997</v>
      </c>
      <c r="E1091" s="41"/>
      <c r="F1091" s="41"/>
      <c r="G1091" s="41"/>
      <c r="H1091" s="42" t="s">
        <v>2043</v>
      </c>
      <c r="I1091" s="42" t="s">
        <v>2044</v>
      </c>
      <c r="J1091" s="43">
        <v>84011.199999999997</v>
      </c>
    </row>
    <row r="1092" spans="2:10" ht="14.1" customHeight="1" x14ac:dyDescent="0.25">
      <c r="B1092" s="42" t="s">
        <v>2045</v>
      </c>
      <c r="C1092" s="42" t="s">
        <v>2046</v>
      </c>
      <c r="D1092" s="43">
        <v>140316.79999999999</v>
      </c>
      <c r="E1092" s="41"/>
      <c r="F1092" s="41"/>
      <c r="G1092" s="41"/>
      <c r="H1092" s="42" t="s">
        <v>2045</v>
      </c>
      <c r="I1092" s="42" t="s">
        <v>2046</v>
      </c>
      <c r="J1092" s="43">
        <v>140316.79999999999</v>
      </c>
    </row>
    <row r="1093" spans="2:10" ht="14.1" customHeight="1" x14ac:dyDescent="0.25">
      <c r="B1093" s="42" t="s">
        <v>2047</v>
      </c>
      <c r="C1093" s="42" t="s">
        <v>2048</v>
      </c>
      <c r="D1093" s="43">
        <v>88816</v>
      </c>
      <c r="E1093" s="41"/>
      <c r="F1093" s="41"/>
      <c r="G1093" s="41"/>
      <c r="H1093" s="42" t="s">
        <v>2047</v>
      </c>
      <c r="I1093" s="42" t="s">
        <v>2048</v>
      </c>
      <c r="J1093" s="43">
        <v>88816</v>
      </c>
    </row>
    <row r="1094" spans="2:10" ht="14.1" customHeight="1" x14ac:dyDescent="0.25">
      <c r="B1094" s="42" t="s">
        <v>2049</v>
      </c>
      <c r="C1094" s="42" t="s">
        <v>2050</v>
      </c>
      <c r="D1094" s="43">
        <v>104520</v>
      </c>
      <c r="E1094" s="41"/>
      <c r="F1094" s="41"/>
      <c r="G1094" s="41"/>
      <c r="H1094" s="42" t="s">
        <v>2049</v>
      </c>
      <c r="I1094" s="42" t="s">
        <v>2050</v>
      </c>
      <c r="J1094" s="43">
        <v>104520</v>
      </c>
    </row>
    <row r="1095" spans="2:10" ht="14.1" customHeight="1" x14ac:dyDescent="0.25">
      <c r="B1095" s="42" t="s">
        <v>2051</v>
      </c>
      <c r="C1095" s="42" t="s">
        <v>2052</v>
      </c>
      <c r="D1095" s="43">
        <v>91228.800000000003</v>
      </c>
      <c r="E1095" s="41"/>
      <c r="F1095" s="41"/>
      <c r="G1095" s="41"/>
      <c r="H1095" s="42" t="s">
        <v>2051</v>
      </c>
      <c r="I1095" s="42" t="s">
        <v>2052</v>
      </c>
      <c r="J1095" s="43">
        <v>91228.800000000003</v>
      </c>
    </row>
    <row r="1096" spans="2:10" ht="14.1" customHeight="1" x14ac:dyDescent="0.25">
      <c r="B1096" s="42" t="s">
        <v>2053</v>
      </c>
      <c r="C1096" s="42" t="s">
        <v>2054</v>
      </c>
      <c r="D1096" s="43">
        <v>160451.20000000001</v>
      </c>
      <c r="E1096" s="41"/>
      <c r="F1096" s="41"/>
      <c r="G1096" s="41"/>
      <c r="H1096" s="42" t="s">
        <v>2053</v>
      </c>
      <c r="I1096" s="42" t="s">
        <v>2054</v>
      </c>
      <c r="J1096" s="43">
        <v>160451.20000000001</v>
      </c>
    </row>
    <row r="1097" spans="2:10" ht="14.1" customHeight="1" x14ac:dyDescent="0.25">
      <c r="B1097" s="42" t="s">
        <v>2055</v>
      </c>
      <c r="C1097" s="42" t="s">
        <v>2056</v>
      </c>
      <c r="D1097" s="43">
        <v>104520</v>
      </c>
      <c r="E1097" s="41"/>
      <c r="F1097" s="41"/>
      <c r="G1097" s="41"/>
      <c r="H1097" s="42" t="s">
        <v>2055</v>
      </c>
      <c r="I1097" s="42" t="s">
        <v>2056</v>
      </c>
      <c r="J1097" s="43">
        <v>104520</v>
      </c>
    </row>
    <row r="1098" spans="2:10" ht="14.1" customHeight="1" x14ac:dyDescent="0.25">
      <c r="B1098" s="42" t="s">
        <v>2057</v>
      </c>
      <c r="C1098" s="42" t="s">
        <v>2058</v>
      </c>
      <c r="D1098" s="43">
        <v>107411.2</v>
      </c>
      <c r="E1098" s="41"/>
      <c r="F1098" s="41"/>
      <c r="G1098" s="41"/>
      <c r="H1098" s="42" t="s">
        <v>2057</v>
      </c>
      <c r="I1098" s="42" t="s">
        <v>2058</v>
      </c>
      <c r="J1098" s="43">
        <v>107411.2</v>
      </c>
    </row>
    <row r="1099" spans="2:10" ht="14.1" customHeight="1" x14ac:dyDescent="0.25">
      <c r="B1099" s="42" t="s">
        <v>2059</v>
      </c>
      <c r="C1099" s="42" t="s">
        <v>2060</v>
      </c>
      <c r="D1099" s="43">
        <v>88816</v>
      </c>
      <c r="E1099" s="41"/>
      <c r="F1099" s="41"/>
      <c r="G1099" s="41"/>
      <c r="H1099" s="42" t="s">
        <v>2059</v>
      </c>
      <c r="I1099" s="42" t="s">
        <v>2060</v>
      </c>
      <c r="J1099" s="43">
        <v>88816</v>
      </c>
    </row>
    <row r="1100" spans="2:10" ht="14.1" customHeight="1" x14ac:dyDescent="0.25">
      <c r="B1100" s="42" t="s">
        <v>2061</v>
      </c>
      <c r="C1100" s="42" t="s">
        <v>2062</v>
      </c>
      <c r="D1100" s="43">
        <v>110302.39999999999</v>
      </c>
      <c r="E1100" s="41"/>
      <c r="F1100" s="41"/>
      <c r="G1100" s="41"/>
      <c r="H1100" s="42" t="s">
        <v>2061</v>
      </c>
      <c r="I1100" s="42" t="s">
        <v>2062</v>
      </c>
      <c r="J1100" s="43">
        <v>110302.39999999999</v>
      </c>
    </row>
    <row r="1101" spans="2:10" ht="14.1" customHeight="1" x14ac:dyDescent="0.25">
      <c r="B1101" s="42" t="s">
        <v>2063</v>
      </c>
      <c r="C1101" s="42" t="s">
        <v>2064</v>
      </c>
      <c r="D1101" s="43">
        <v>104520</v>
      </c>
      <c r="E1101" s="41"/>
      <c r="F1101" s="41"/>
      <c r="G1101" s="41"/>
      <c r="H1101" s="42" t="s">
        <v>2063</v>
      </c>
      <c r="I1101" s="42" t="s">
        <v>2064</v>
      </c>
      <c r="J1101" s="43">
        <v>104520</v>
      </c>
    </row>
    <row r="1102" spans="2:10" ht="14.1" customHeight="1" x14ac:dyDescent="0.25">
      <c r="B1102" s="42" t="s">
        <v>2065</v>
      </c>
      <c r="C1102" s="42" t="s">
        <v>2066</v>
      </c>
      <c r="D1102" s="43">
        <v>169166.4</v>
      </c>
      <c r="E1102" s="41"/>
      <c r="F1102" s="41"/>
      <c r="G1102" s="41"/>
      <c r="H1102" s="42" t="s">
        <v>2065</v>
      </c>
      <c r="I1102" s="42" t="s">
        <v>2066</v>
      </c>
      <c r="J1102" s="43">
        <v>169166.4</v>
      </c>
    </row>
    <row r="1103" spans="2:10" ht="14.1" customHeight="1" x14ac:dyDescent="0.25">
      <c r="B1103" s="42" t="s">
        <v>2067</v>
      </c>
      <c r="C1103" s="42" t="s">
        <v>2068</v>
      </c>
      <c r="D1103" s="43">
        <v>104520</v>
      </c>
      <c r="E1103" s="41"/>
      <c r="F1103" s="41"/>
      <c r="G1103" s="41"/>
      <c r="H1103" s="42" t="s">
        <v>2067</v>
      </c>
      <c r="I1103" s="42" t="s">
        <v>2068</v>
      </c>
      <c r="J1103" s="43">
        <v>104520</v>
      </c>
    </row>
    <row r="1104" spans="2:10" ht="14.1" customHeight="1" x14ac:dyDescent="0.25">
      <c r="B1104" s="42" t="s">
        <v>2069</v>
      </c>
      <c r="C1104" s="42" t="s">
        <v>2070</v>
      </c>
      <c r="D1104" s="43">
        <v>140316.79999999999</v>
      </c>
      <c r="E1104" s="41"/>
      <c r="F1104" s="41"/>
      <c r="G1104" s="41"/>
      <c r="H1104" s="42" t="s">
        <v>2069</v>
      </c>
      <c r="I1104" s="42" t="s">
        <v>2070</v>
      </c>
      <c r="J1104" s="43">
        <v>140316.79999999999</v>
      </c>
    </row>
    <row r="1105" spans="2:10" ht="14.1" customHeight="1" x14ac:dyDescent="0.25">
      <c r="B1105" s="42" t="s">
        <v>2071</v>
      </c>
      <c r="C1105" s="42" t="s">
        <v>2072</v>
      </c>
      <c r="D1105" s="43">
        <v>129563.2</v>
      </c>
      <c r="E1105" s="41"/>
      <c r="F1105" s="41"/>
      <c r="G1105" s="41"/>
      <c r="H1105" s="42" t="s">
        <v>2071</v>
      </c>
      <c r="I1105" s="42" t="s">
        <v>2072</v>
      </c>
      <c r="J1105" s="43">
        <v>129563.2</v>
      </c>
    </row>
    <row r="1106" spans="2:10" ht="14.1" customHeight="1" x14ac:dyDescent="0.25">
      <c r="B1106" s="42" t="s">
        <v>2073</v>
      </c>
      <c r="C1106" s="42" t="s">
        <v>2074</v>
      </c>
      <c r="D1106" s="43">
        <v>164756.79999999999</v>
      </c>
      <c r="E1106" s="41"/>
      <c r="F1106" s="41"/>
      <c r="G1106" s="41"/>
      <c r="H1106" s="42" t="s">
        <v>2073</v>
      </c>
      <c r="I1106" s="42" t="s">
        <v>2074</v>
      </c>
      <c r="J1106" s="43">
        <v>173888</v>
      </c>
    </row>
    <row r="1107" spans="2:10" ht="14.1" customHeight="1" x14ac:dyDescent="0.25">
      <c r="B1107" s="42" t="s">
        <v>2075</v>
      </c>
      <c r="C1107" s="42" t="s">
        <v>2076</v>
      </c>
      <c r="D1107" s="43">
        <v>140316.79999999999</v>
      </c>
      <c r="E1107" s="41"/>
      <c r="F1107" s="41"/>
      <c r="G1107" s="41"/>
      <c r="H1107" s="42" t="s">
        <v>2075</v>
      </c>
      <c r="I1107" s="42" t="s">
        <v>2076</v>
      </c>
      <c r="J1107" s="43">
        <v>140316.79999999999</v>
      </c>
    </row>
    <row r="1108" spans="2:10" ht="14.1" customHeight="1" x14ac:dyDescent="0.25">
      <c r="B1108" s="42" t="s">
        <v>2077</v>
      </c>
      <c r="C1108" s="42" t="s">
        <v>2078</v>
      </c>
      <c r="D1108" s="43">
        <v>96408</v>
      </c>
      <c r="E1108" s="41"/>
      <c r="F1108" s="41"/>
      <c r="G1108" s="41"/>
      <c r="H1108" s="42" t="s">
        <v>2077</v>
      </c>
      <c r="I1108" s="42" t="s">
        <v>2078</v>
      </c>
      <c r="J1108" s="43">
        <v>96408</v>
      </c>
    </row>
    <row r="1109" spans="2:10" ht="14.1" customHeight="1" x14ac:dyDescent="0.25">
      <c r="B1109" s="42" t="s">
        <v>2079</v>
      </c>
      <c r="C1109" s="42" t="s">
        <v>2080</v>
      </c>
      <c r="D1109" s="43">
        <v>88816</v>
      </c>
      <c r="E1109" s="41"/>
      <c r="F1109" s="41"/>
      <c r="G1109" s="41"/>
      <c r="H1109" s="42" t="s">
        <v>2079</v>
      </c>
      <c r="I1109" s="42" t="s">
        <v>2080</v>
      </c>
      <c r="J1109" s="43">
        <v>88816</v>
      </c>
    </row>
    <row r="1110" spans="2:10" ht="14.1" customHeight="1" x14ac:dyDescent="0.25">
      <c r="B1110" s="42" t="s">
        <v>2081</v>
      </c>
      <c r="C1110" s="42" t="s">
        <v>2082</v>
      </c>
      <c r="D1110" s="43">
        <v>140316.79999999999</v>
      </c>
      <c r="E1110" s="41"/>
      <c r="F1110" s="41"/>
      <c r="G1110" s="41"/>
      <c r="H1110" s="42" t="s">
        <v>2081</v>
      </c>
      <c r="I1110" s="42" t="s">
        <v>2082</v>
      </c>
      <c r="J1110" s="43">
        <v>140316.79999999999</v>
      </c>
    </row>
    <row r="1111" spans="2:10" ht="14.1" customHeight="1" x14ac:dyDescent="0.25">
      <c r="B1111" s="42" t="s">
        <v>2083</v>
      </c>
      <c r="C1111" s="42" t="s">
        <v>2084</v>
      </c>
      <c r="D1111" s="43">
        <v>86278.399999999994</v>
      </c>
      <c r="E1111" s="41"/>
      <c r="F1111" s="41"/>
      <c r="G1111" s="41"/>
      <c r="H1111" s="42" t="s">
        <v>2083</v>
      </c>
      <c r="I1111" s="42" t="s">
        <v>2084</v>
      </c>
      <c r="J1111" s="43">
        <v>88816</v>
      </c>
    </row>
    <row r="1112" spans="2:10" ht="14.1" customHeight="1" x14ac:dyDescent="0.25">
      <c r="B1112" s="42" t="s">
        <v>2085</v>
      </c>
      <c r="C1112" s="42" t="s">
        <v>2086</v>
      </c>
      <c r="D1112" s="43">
        <v>119537.60000000001</v>
      </c>
      <c r="E1112" s="41"/>
      <c r="F1112" s="41"/>
      <c r="G1112" s="41"/>
      <c r="H1112" s="42" t="s">
        <v>2085</v>
      </c>
      <c r="I1112" s="42" t="s">
        <v>2086</v>
      </c>
      <c r="J1112" s="43">
        <v>119537.60000000001</v>
      </c>
    </row>
    <row r="1113" spans="2:10" ht="14.1" customHeight="1" x14ac:dyDescent="0.25">
      <c r="B1113" s="42" t="s">
        <v>2087</v>
      </c>
      <c r="C1113" s="42" t="s">
        <v>2088</v>
      </c>
      <c r="D1113" s="43">
        <v>140316.79999999999</v>
      </c>
      <c r="E1113" s="41"/>
      <c r="F1113" s="41"/>
      <c r="G1113" s="41"/>
      <c r="H1113" s="42" t="s">
        <v>2087</v>
      </c>
      <c r="I1113" s="42" t="s">
        <v>2088</v>
      </c>
      <c r="J1113" s="43">
        <v>140316.79999999999</v>
      </c>
    </row>
    <row r="1114" spans="2:10" ht="14.1" customHeight="1" x14ac:dyDescent="0.25">
      <c r="B1114" s="42" t="s">
        <v>2089</v>
      </c>
      <c r="C1114" s="42" t="s">
        <v>2090</v>
      </c>
      <c r="D1114" s="43">
        <v>160451.20000000001</v>
      </c>
      <c r="E1114" s="41"/>
      <c r="F1114" s="41"/>
      <c r="G1114" s="41"/>
      <c r="H1114" s="42" t="s">
        <v>2089</v>
      </c>
      <c r="I1114" s="42" t="s">
        <v>2090</v>
      </c>
      <c r="J1114" s="43">
        <v>160451.20000000001</v>
      </c>
    </row>
    <row r="1115" spans="2:10" ht="14.1" customHeight="1" x14ac:dyDescent="0.25">
      <c r="B1115" s="42" t="s">
        <v>2091</v>
      </c>
      <c r="C1115" s="42" t="s">
        <v>2092</v>
      </c>
      <c r="D1115" s="43">
        <v>147992</v>
      </c>
      <c r="E1115" s="41"/>
      <c r="F1115" s="41"/>
      <c r="G1115" s="41"/>
      <c r="H1115" s="42" t="s">
        <v>2091</v>
      </c>
      <c r="I1115" s="42" t="s">
        <v>2092</v>
      </c>
      <c r="J1115" s="43">
        <v>147992</v>
      </c>
    </row>
    <row r="1116" spans="2:10" ht="14.1" customHeight="1" x14ac:dyDescent="0.25">
      <c r="B1116" s="42" t="s">
        <v>2093</v>
      </c>
      <c r="C1116" s="42" t="s">
        <v>2094</v>
      </c>
      <c r="D1116" s="43">
        <v>140316.79999999999</v>
      </c>
      <c r="E1116" s="41"/>
      <c r="F1116" s="41"/>
      <c r="G1116" s="41"/>
      <c r="H1116" s="42" t="s">
        <v>2093</v>
      </c>
      <c r="I1116" s="42" t="s">
        <v>2094</v>
      </c>
      <c r="J1116" s="43">
        <v>140316.79999999999</v>
      </c>
    </row>
    <row r="1117" spans="2:10" ht="14.1" customHeight="1" x14ac:dyDescent="0.25">
      <c r="B1117" s="42" t="s">
        <v>2095</v>
      </c>
      <c r="C1117" s="42" t="s">
        <v>2096</v>
      </c>
      <c r="D1117" s="43">
        <v>169166.4</v>
      </c>
      <c r="E1117" s="41"/>
      <c r="F1117" s="41"/>
      <c r="G1117" s="41"/>
      <c r="H1117" s="42" t="s">
        <v>2095</v>
      </c>
      <c r="I1117" s="42" t="s">
        <v>2096</v>
      </c>
      <c r="J1117" s="43">
        <v>169166.4</v>
      </c>
    </row>
    <row r="1118" spans="2:10" ht="14.1" customHeight="1" x14ac:dyDescent="0.25">
      <c r="B1118" s="42" t="s">
        <v>2097</v>
      </c>
      <c r="C1118" s="42" t="s">
        <v>2098</v>
      </c>
      <c r="D1118" s="43">
        <v>164756.79999999999</v>
      </c>
      <c r="E1118" s="41"/>
      <c r="F1118" s="41"/>
      <c r="G1118" s="41"/>
      <c r="H1118" s="42" t="s">
        <v>2097</v>
      </c>
      <c r="I1118" s="42" t="s">
        <v>2098</v>
      </c>
      <c r="J1118" s="43">
        <v>164756.79999999999</v>
      </c>
    </row>
    <row r="1119" spans="2:10" ht="14.1" customHeight="1" x14ac:dyDescent="0.25">
      <c r="B1119" s="42" t="s">
        <v>2099</v>
      </c>
      <c r="C1119" s="42" t="s">
        <v>2100</v>
      </c>
      <c r="D1119" s="43">
        <v>164756.79999999999</v>
      </c>
      <c r="E1119" s="41"/>
      <c r="F1119" s="41"/>
      <c r="G1119" s="41"/>
      <c r="H1119" s="42" t="s">
        <v>2099</v>
      </c>
      <c r="I1119" s="42" t="s">
        <v>2100</v>
      </c>
      <c r="J1119" s="43">
        <v>164756.79999999999</v>
      </c>
    </row>
    <row r="1120" spans="2:10" ht="14.1" customHeight="1" x14ac:dyDescent="0.25">
      <c r="B1120" s="42" t="s">
        <v>2101</v>
      </c>
      <c r="C1120" s="42" t="s">
        <v>2102</v>
      </c>
      <c r="D1120" s="43">
        <v>119537.60000000001</v>
      </c>
      <c r="E1120" s="41"/>
      <c r="F1120" s="41"/>
      <c r="G1120" s="41"/>
      <c r="H1120" s="42" t="s">
        <v>2101</v>
      </c>
      <c r="I1120" s="42" t="s">
        <v>2102</v>
      </c>
      <c r="J1120" s="43">
        <v>119537.60000000001</v>
      </c>
    </row>
    <row r="1121" spans="2:10" ht="14.1" customHeight="1" x14ac:dyDescent="0.25">
      <c r="B1121" s="42" t="s">
        <v>2103</v>
      </c>
      <c r="C1121" s="42" t="s">
        <v>2104</v>
      </c>
      <c r="D1121" s="43">
        <v>96408</v>
      </c>
      <c r="E1121" s="41"/>
      <c r="F1121" s="41"/>
      <c r="G1121" s="41"/>
      <c r="H1121" s="42" t="s">
        <v>2103</v>
      </c>
      <c r="I1121" s="42" t="s">
        <v>2104</v>
      </c>
      <c r="J1121" s="43">
        <v>96408</v>
      </c>
    </row>
    <row r="1122" spans="2:10" ht="14.1" customHeight="1" x14ac:dyDescent="0.25">
      <c r="B1122" s="42" t="s">
        <v>2105</v>
      </c>
      <c r="C1122" s="42" t="s">
        <v>2106</v>
      </c>
      <c r="D1122" s="43">
        <v>104520</v>
      </c>
      <c r="E1122" s="41"/>
      <c r="F1122" s="41"/>
      <c r="G1122" s="41"/>
      <c r="H1122" s="42" t="s">
        <v>2105</v>
      </c>
      <c r="I1122" s="42" t="s">
        <v>2106</v>
      </c>
      <c r="J1122" s="43">
        <v>104520</v>
      </c>
    </row>
    <row r="1123" spans="2:10" ht="14.1" customHeight="1" x14ac:dyDescent="0.25">
      <c r="B1123" s="42" t="s">
        <v>2107</v>
      </c>
      <c r="C1123" s="42" t="s">
        <v>2108</v>
      </c>
      <c r="D1123" s="43">
        <v>73216</v>
      </c>
      <c r="E1123" s="41"/>
      <c r="F1123" s="41"/>
      <c r="G1123" s="41"/>
      <c r="H1123" s="42" t="s">
        <v>2107</v>
      </c>
      <c r="I1123" s="42" t="s">
        <v>2108</v>
      </c>
      <c r="J1123" s="43">
        <v>73216</v>
      </c>
    </row>
    <row r="1124" spans="2:10" ht="14.1" customHeight="1" x14ac:dyDescent="0.25">
      <c r="B1124" s="42" t="s">
        <v>2109</v>
      </c>
      <c r="C1124" s="42" t="s">
        <v>2110</v>
      </c>
      <c r="D1124" s="43">
        <v>187678.4</v>
      </c>
      <c r="E1124" s="41"/>
      <c r="F1124" s="41"/>
      <c r="G1124" s="41"/>
      <c r="H1124" s="42" t="s">
        <v>2109</v>
      </c>
      <c r="I1124" s="42" t="s">
        <v>2110</v>
      </c>
      <c r="J1124" s="43">
        <v>191422.4</v>
      </c>
    </row>
    <row r="1125" spans="2:10" ht="14.1" customHeight="1" x14ac:dyDescent="0.25">
      <c r="B1125" s="42" t="s">
        <v>2111</v>
      </c>
      <c r="C1125" s="42" t="s">
        <v>2112</v>
      </c>
      <c r="D1125" s="43">
        <v>67433.600000000006</v>
      </c>
      <c r="E1125" s="41"/>
      <c r="F1125" s="41"/>
      <c r="G1125" s="41"/>
      <c r="H1125" s="42" t="s">
        <v>2111</v>
      </c>
      <c r="I1125" s="42" t="s">
        <v>2112</v>
      </c>
      <c r="J1125" s="43">
        <v>71219.199999999997</v>
      </c>
    </row>
    <row r="1126" spans="2:10" ht="14.1" customHeight="1" x14ac:dyDescent="0.25">
      <c r="B1126" s="42" t="s">
        <v>2113</v>
      </c>
      <c r="C1126" s="42" t="s">
        <v>2114</v>
      </c>
      <c r="D1126" s="43">
        <v>96408</v>
      </c>
      <c r="E1126" s="41"/>
      <c r="F1126" s="41"/>
      <c r="G1126" s="41"/>
      <c r="H1126" s="42" t="s">
        <v>2113</v>
      </c>
      <c r="I1126" s="42" t="s">
        <v>2114</v>
      </c>
      <c r="J1126" s="43">
        <v>96408</v>
      </c>
    </row>
    <row r="1127" spans="2:10" ht="14.1" customHeight="1" x14ac:dyDescent="0.25">
      <c r="B1127" s="42" t="s">
        <v>2115</v>
      </c>
      <c r="C1127" s="42" t="s">
        <v>2116</v>
      </c>
      <c r="D1127" s="43">
        <v>129563.2</v>
      </c>
      <c r="E1127" s="41"/>
      <c r="F1127" s="41"/>
      <c r="G1127" s="41"/>
      <c r="H1127" s="42" t="s">
        <v>2115</v>
      </c>
      <c r="I1127" s="42" t="s">
        <v>2116</v>
      </c>
      <c r="J1127" s="43">
        <v>129563.2</v>
      </c>
    </row>
    <row r="1128" spans="2:10" ht="14.1" customHeight="1" x14ac:dyDescent="0.25">
      <c r="B1128" s="42" t="s">
        <v>2117</v>
      </c>
      <c r="C1128" s="42" t="s">
        <v>2118</v>
      </c>
      <c r="D1128" s="43">
        <v>110302.39999999999</v>
      </c>
      <c r="E1128" s="41"/>
      <c r="F1128" s="41"/>
      <c r="G1128" s="41"/>
      <c r="H1128" s="42" t="s">
        <v>2117</v>
      </c>
      <c r="I1128" s="42" t="s">
        <v>2118</v>
      </c>
      <c r="J1128" s="43">
        <v>110302.39999999999</v>
      </c>
    </row>
    <row r="1129" spans="2:10" ht="14.1" customHeight="1" x14ac:dyDescent="0.25">
      <c r="B1129" s="42" t="s">
        <v>2119</v>
      </c>
      <c r="C1129" s="42" t="s">
        <v>2120</v>
      </c>
      <c r="D1129" s="43">
        <v>96408</v>
      </c>
      <c r="E1129" s="41"/>
      <c r="F1129" s="41"/>
      <c r="G1129" s="41"/>
      <c r="H1129" s="42" t="s">
        <v>2119</v>
      </c>
      <c r="I1129" s="42" t="s">
        <v>2120</v>
      </c>
      <c r="J1129" s="43">
        <v>96408</v>
      </c>
    </row>
    <row r="1130" spans="2:10" ht="14.1" customHeight="1" x14ac:dyDescent="0.25">
      <c r="B1130" s="42" t="s">
        <v>2121</v>
      </c>
      <c r="C1130" s="42" t="s">
        <v>2122</v>
      </c>
      <c r="D1130" s="43">
        <v>93766.399999999994</v>
      </c>
      <c r="E1130" s="41"/>
      <c r="F1130" s="41"/>
      <c r="G1130" s="41"/>
      <c r="H1130" s="42" t="s">
        <v>2121</v>
      </c>
      <c r="I1130" s="42" t="s">
        <v>2122</v>
      </c>
      <c r="J1130" s="43">
        <v>93766.399999999994</v>
      </c>
    </row>
    <row r="1131" spans="2:10" ht="14.1" customHeight="1" x14ac:dyDescent="0.25">
      <c r="B1131" s="42" t="s">
        <v>2123</v>
      </c>
      <c r="C1131" s="42" t="s">
        <v>2124</v>
      </c>
      <c r="D1131" s="43">
        <v>101753.60000000001</v>
      </c>
      <c r="E1131" s="41"/>
      <c r="F1131" s="41"/>
      <c r="G1131" s="41"/>
      <c r="H1131" s="42" t="s">
        <v>2123</v>
      </c>
      <c r="I1131" s="42" t="s">
        <v>2124</v>
      </c>
      <c r="J1131" s="43">
        <v>101753.60000000001</v>
      </c>
    </row>
    <row r="1132" spans="2:10" ht="14.1" customHeight="1" x14ac:dyDescent="0.25">
      <c r="B1132" s="42" t="s">
        <v>2125</v>
      </c>
      <c r="C1132" s="42" t="s">
        <v>2126</v>
      </c>
      <c r="D1132" s="43">
        <v>129563.2</v>
      </c>
      <c r="E1132" s="41"/>
      <c r="F1132" s="41"/>
      <c r="G1132" s="41"/>
      <c r="H1132" s="42" t="s">
        <v>2125</v>
      </c>
      <c r="I1132" s="42" t="s">
        <v>2126</v>
      </c>
      <c r="J1132" s="43">
        <v>129563.2</v>
      </c>
    </row>
    <row r="1133" spans="2:10" ht="14.1" customHeight="1" x14ac:dyDescent="0.25">
      <c r="B1133" s="42" t="s">
        <v>2127</v>
      </c>
      <c r="C1133" s="42" t="s">
        <v>2128</v>
      </c>
      <c r="D1133" s="43">
        <v>119537.60000000001</v>
      </c>
      <c r="E1133" s="41"/>
      <c r="F1133" s="41"/>
      <c r="G1133" s="41"/>
      <c r="H1133" s="42" t="s">
        <v>2127</v>
      </c>
      <c r="I1133" s="42" t="s">
        <v>2128</v>
      </c>
      <c r="J1133" s="43">
        <v>122720</v>
      </c>
    </row>
    <row r="1134" spans="2:10" ht="14.1" customHeight="1" x14ac:dyDescent="0.25">
      <c r="B1134" s="42" t="s">
        <v>2129</v>
      </c>
      <c r="C1134" s="42" t="s">
        <v>2130</v>
      </c>
      <c r="D1134" s="43">
        <v>99049.600000000006</v>
      </c>
      <c r="E1134" s="41"/>
      <c r="F1134" s="41"/>
      <c r="G1134" s="41"/>
      <c r="H1134" s="42" t="s">
        <v>2129</v>
      </c>
      <c r="I1134" s="42" t="s">
        <v>2130</v>
      </c>
      <c r="J1134" s="43">
        <v>104520</v>
      </c>
    </row>
    <row r="1135" spans="2:10" ht="14.1" customHeight="1" x14ac:dyDescent="0.25">
      <c r="B1135" s="42" t="s">
        <v>2131</v>
      </c>
      <c r="C1135" s="42" t="s">
        <v>2132</v>
      </c>
      <c r="D1135" s="43">
        <v>144123.20000000001</v>
      </c>
      <c r="E1135" s="41"/>
      <c r="F1135" s="41"/>
      <c r="G1135" s="41"/>
      <c r="H1135" s="42" t="s">
        <v>2131</v>
      </c>
      <c r="I1135" s="42" t="s">
        <v>2132</v>
      </c>
      <c r="J1135" s="43">
        <v>144123.20000000001</v>
      </c>
    </row>
    <row r="1136" spans="2:10" ht="14.1" customHeight="1" x14ac:dyDescent="0.25">
      <c r="B1136" s="42" t="s">
        <v>2133</v>
      </c>
      <c r="C1136" s="42" t="s">
        <v>2134</v>
      </c>
      <c r="D1136" s="43">
        <v>86278.399999999994</v>
      </c>
      <c r="E1136" s="41"/>
      <c r="F1136" s="41"/>
      <c r="G1136" s="41"/>
      <c r="H1136" s="42" t="s">
        <v>2133</v>
      </c>
      <c r="I1136" s="42" t="s">
        <v>2134</v>
      </c>
      <c r="J1136" s="43">
        <v>86278.399999999994</v>
      </c>
    </row>
    <row r="1137" spans="2:10" ht="14.1" customHeight="1" x14ac:dyDescent="0.25">
      <c r="B1137" s="42" t="s">
        <v>2135</v>
      </c>
      <c r="C1137" s="42" t="s">
        <v>2136</v>
      </c>
      <c r="D1137" s="43">
        <v>101753.60000000001</v>
      </c>
      <c r="E1137" s="41"/>
      <c r="F1137" s="41"/>
      <c r="G1137" s="41"/>
      <c r="H1137" s="42" t="s">
        <v>2135</v>
      </c>
      <c r="I1137" s="42" t="s">
        <v>2136</v>
      </c>
      <c r="J1137" s="43">
        <v>101753.60000000001</v>
      </c>
    </row>
    <row r="1138" spans="2:10" ht="14.1" customHeight="1" x14ac:dyDescent="0.25">
      <c r="B1138" s="42" t="s">
        <v>2137</v>
      </c>
      <c r="C1138" s="42" t="s">
        <v>2138</v>
      </c>
      <c r="D1138" s="43">
        <v>101753.60000000001</v>
      </c>
      <c r="E1138" s="41"/>
      <c r="F1138" s="41"/>
      <c r="G1138" s="41"/>
      <c r="H1138" s="42" t="s">
        <v>2137</v>
      </c>
      <c r="I1138" s="42" t="s">
        <v>2138</v>
      </c>
      <c r="J1138" s="43">
        <v>101753.60000000001</v>
      </c>
    </row>
    <row r="1139" spans="2:10" ht="14.1" customHeight="1" x14ac:dyDescent="0.25">
      <c r="B1139" s="42" t="s">
        <v>2139</v>
      </c>
      <c r="C1139" s="42" t="s">
        <v>2140</v>
      </c>
      <c r="D1139" s="43">
        <v>86278.399999999994</v>
      </c>
      <c r="E1139" s="41"/>
      <c r="F1139" s="41"/>
      <c r="G1139" s="41"/>
      <c r="H1139" s="42" t="s">
        <v>2139</v>
      </c>
      <c r="I1139" s="42" t="s">
        <v>2140</v>
      </c>
      <c r="J1139" s="43">
        <v>88816</v>
      </c>
    </row>
    <row r="1140" spans="2:10" ht="14.1" customHeight="1" x14ac:dyDescent="0.25">
      <c r="B1140" s="42" t="s">
        <v>2141</v>
      </c>
      <c r="C1140" s="42" t="s">
        <v>2142</v>
      </c>
      <c r="D1140" s="43">
        <v>86278.399999999994</v>
      </c>
      <c r="E1140" s="41"/>
      <c r="F1140" s="41"/>
      <c r="G1140" s="41"/>
      <c r="H1140" s="42" t="s">
        <v>2141</v>
      </c>
      <c r="I1140" s="42" t="s">
        <v>2142</v>
      </c>
      <c r="J1140" s="43">
        <v>86278.399999999994</v>
      </c>
    </row>
    <row r="1141" spans="2:10" ht="14.1" customHeight="1" x14ac:dyDescent="0.25">
      <c r="B1141" s="42" t="s">
        <v>2143</v>
      </c>
      <c r="C1141" s="42" t="s">
        <v>2144</v>
      </c>
      <c r="D1141" s="43">
        <v>104520</v>
      </c>
      <c r="E1141" s="41"/>
      <c r="F1141" s="41"/>
      <c r="G1141" s="41"/>
      <c r="H1141" s="42" t="s">
        <v>2143</v>
      </c>
      <c r="I1141" s="42" t="s">
        <v>2144</v>
      </c>
      <c r="J1141" s="43">
        <v>104520</v>
      </c>
    </row>
    <row r="1142" spans="2:10" ht="14.1" customHeight="1" x14ac:dyDescent="0.25">
      <c r="B1142" s="42" t="s">
        <v>2145</v>
      </c>
      <c r="C1142" s="42" t="s">
        <v>2146</v>
      </c>
      <c r="D1142" s="43">
        <v>160451.20000000001</v>
      </c>
      <c r="E1142" s="41"/>
      <c r="F1142" s="41"/>
      <c r="G1142" s="41"/>
      <c r="H1142" s="42" t="s">
        <v>2145</v>
      </c>
      <c r="I1142" s="42" t="s">
        <v>2146</v>
      </c>
      <c r="J1142" s="43">
        <v>160451.20000000001</v>
      </c>
    </row>
    <row r="1143" spans="2:10" ht="14.1" customHeight="1" x14ac:dyDescent="0.25">
      <c r="B1143" s="42" t="s">
        <v>2147</v>
      </c>
      <c r="C1143" s="42" t="s">
        <v>2148</v>
      </c>
      <c r="D1143" s="43">
        <v>99049.600000000006</v>
      </c>
      <c r="E1143" s="41"/>
      <c r="F1143" s="41"/>
      <c r="G1143" s="41"/>
      <c r="H1143" s="42" t="s">
        <v>2147</v>
      </c>
      <c r="I1143" s="42" t="s">
        <v>2148</v>
      </c>
      <c r="J1143" s="43">
        <v>99049.600000000006</v>
      </c>
    </row>
    <row r="1144" spans="2:10" ht="14.1" customHeight="1" x14ac:dyDescent="0.25">
      <c r="B1144" s="42" t="s">
        <v>2149</v>
      </c>
      <c r="C1144" s="42" t="s">
        <v>2150</v>
      </c>
      <c r="D1144" s="43">
        <v>99049.600000000006</v>
      </c>
      <c r="E1144" s="41"/>
      <c r="F1144" s="41"/>
      <c r="G1144" s="41"/>
      <c r="H1144" s="42" t="s">
        <v>2149</v>
      </c>
      <c r="I1144" s="42" t="s">
        <v>2150</v>
      </c>
      <c r="J1144" s="43">
        <v>99049.600000000006</v>
      </c>
    </row>
    <row r="1145" spans="2:10" ht="14.1" customHeight="1" x14ac:dyDescent="0.25">
      <c r="B1145" s="42" t="s">
        <v>2151</v>
      </c>
      <c r="C1145" s="42" t="s">
        <v>2152</v>
      </c>
      <c r="D1145" s="43">
        <v>88816</v>
      </c>
      <c r="E1145" s="41"/>
      <c r="F1145" s="41"/>
      <c r="G1145" s="41"/>
      <c r="H1145" s="42" t="s">
        <v>2151</v>
      </c>
      <c r="I1145" s="42" t="s">
        <v>2152</v>
      </c>
      <c r="J1145" s="43">
        <v>88816</v>
      </c>
    </row>
    <row r="1146" spans="2:10" ht="14.1" customHeight="1" x14ac:dyDescent="0.25">
      <c r="B1146" s="42" t="s">
        <v>2153</v>
      </c>
      <c r="C1146" s="42" t="s">
        <v>2154</v>
      </c>
      <c r="D1146" s="43">
        <v>116334.39999999999</v>
      </c>
      <c r="E1146" s="41"/>
      <c r="F1146" s="41"/>
      <c r="G1146" s="41"/>
      <c r="H1146" s="42" t="s">
        <v>2153</v>
      </c>
      <c r="I1146" s="42" t="s">
        <v>2154</v>
      </c>
      <c r="J1146" s="43">
        <v>116334.39999999999</v>
      </c>
    </row>
    <row r="1147" spans="2:10" ht="14.1" customHeight="1" x14ac:dyDescent="0.25">
      <c r="B1147" s="42" t="s">
        <v>2155</v>
      </c>
      <c r="C1147" s="42" t="s">
        <v>2156</v>
      </c>
      <c r="D1147" s="43">
        <v>88816</v>
      </c>
      <c r="E1147" s="41"/>
      <c r="F1147" s="41"/>
      <c r="G1147" s="41"/>
      <c r="H1147" s="42" t="s">
        <v>2155</v>
      </c>
      <c r="I1147" s="42" t="s">
        <v>2156</v>
      </c>
      <c r="J1147" s="43">
        <v>88816</v>
      </c>
    </row>
    <row r="1148" spans="2:10" ht="14.1" customHeight="1" x14ac:dyDescent="0.25">
      <c r="B1148" s="42" t="s">
        <v>2157</v>
      </c>
      <c r="C1148" s="42" t="s">
        <v>2158</v>
      </c>
      <c r="D1148" s="43">
        <v>86278.399999999994</v>
      </c>
      <c r="E1148" s="41"/>
      <c r="F1148" s="41"/>
      <c r="G1148" s="41"/>
      <c r="H1148" s="42" t="s">
        <v>2157</v>
      </c>
      <c r="I1148" s="42" t="s">
        <v>2158</v>
      </c>
      <c r="J1148" s="43">
        <v>86278.399999999994</v>
      </c>
    </row>
    <row r="1149" spans="2:10" ht="14.1" customHeight="1" x14ac:dyDescent="0.25">
      <c r="B1149" s="42" t="s">
        <v>2159</v>
      </c>
      <c r="C1149" s="42" t="s">
        <v>2160</v>
      </c>
      <c r="D1149" s="43">
        <v>99049.600000000006</v>
      </c>
      <c r="E1149" s="41"/>
      <c r="F1149" s="41"/>
      <c r="G1149" s="41"/>
      <c r="H1149" s="42" t="s">
        <v>2159</v>
      </c>
      <c r="I1149" s="42" t="s">
        <v>2160</v>
      </c>
      <c r="J1149" s="43">
        <v>101753.60000000001</v>
      </c>
    </row>
    <row r="1150" spans="2:10" ht="14.1" customHeight="1" x14ac:dyDescent="0.25">
      <c r="B1150" s="42" t="s">
        <v>2161</v>
      </c>
      <c r="C1150" s="42" t="s">
        <v>2162</v>
      </c>
      <c r="D1150" s="43">
        <v>93766.399999999994</v>
      </c>
      <c r="E1150" s="41"/>
      <c r="F1150" s="41"/>
      <c r="G1150" s="41"/>
      <c r="H1150" s="42" t="s">
        <v>2161</v>
      </c>
      <c r="I1150" s="42" t="s">
        <v>2162</v>
      </c>
      <c r="J1150" s="43">
        <v>96408</v>
      </c>
    </row>
    <row r="1151" spans="2:10" ht="14.1" customHeight="1" x14ac:dyDescent="0.25">
      <c r="B1151" s="42" t="s">
        <v>2163</v>
      </c>
      <c r="C1151" s="42" t="s">
        <v>2164</v>
      </c>
      <c r="D1151" s="43">
        <v>136572.79999999999</v>
      </c>
      <c r="E1151" s="41"/>
      <c r="F1151" s="41"/>
      <c r="G1151" s="41"/>
      <c r="H1151" s="42" t="s">
        <v>2163</v>
      </c>
      <c r="I1151" s="42" t="s">
        <v>2164</v>
      </c>
      <c r="J1151" s="43">
        <v>140316.79999999999</v>
      </c>
    </row>
    <row r="1152" spans="2:10" ht="14.1" customHeight="1" x14ac:dyDescent="0.25">
      <c r="B1152" s="42" t="s">
        <v>2165</v>
      </c>
      <c r="C1152" s="42" t="s">
        <v>2166</v>
      </c>
      <c r="D1152" s="43">
        <v>91228.800000000003</v>
      </c>
      <c r="E1152" s="41"/>
      <c r="F1152" s="41"/>
      <c r="G1152" s="41"/>
      <c r="H1152" s="42" t="s">
        <v>2165</v>
      </c>
      <c r="I1152" s="42" t="s">
        <v>2166</v>
      </c>
      <c r="J1152" s="43">
        <v>91228.800000000003</v>
      </c>
    </row>
    <row r="1153" spans="2:10" ht="14.1" customHeight="1" x14ac:dyDescent="0.25">
      <c r="B1153" s="42" t="s">
        <v>2167</v>
      </c>
      <c r="C1153" s="42" t="s">
        <v>2168</v>
      </c>
      <c r="D1153" s="43">
        <v>164756.79999999999</v>
      </c>
      <c r="E1153" s="41"/>
      <c r="F1153" s="41"/>
      <c r="G1153" s="41"/>
      <c r="H1153" s="42" t="s">
        <v>2167</v>
      </c>
      <c r="I1153" s="42" t="s">
        <v>2168</v>
      </c>
      <c r="J1153" s="43">
        <v>164756.79999999999</v>
      </c>
    </row>
    <row r="1154" spans="2:10" ht="14.1" customHeight="1" x14ac:dyDescent="0.25">
      <c r="B1154" s="42" t="s">
        <v>2169</v>
      </c>
      <c r="C1154" s="42" t="s">
        <v>2170</v>
      </c>
      <c r="D1154" s="43">
        <v>136572.79999999999</v>
      </c>
      <c r="E1154" s="41"/>
      <c r="F1154" s="41"/>
      <c r="G1154" s="41"/>
      <c r="H1154" s="42" t="s">
        <v>2169</v>
      </c>
      <c r="I1154" s="42" t="s">
        <v>2170</v>
      </c>
      <c r="J1154" s="43">
        <v>136572.79999999999</v>
      </c>
    </row>
    <row r="1155" spans="2:10" ht="14.1" customHeight="1" x14ac:dyDescent="0.25">
      <c r="B1155" s="42" t="s">
        <v>2171</v>
      </c>
      <c r="C1155" s="42" t="s">
        <v>2172</v>
      </c>
      <c r="D1155" s="43">
        <v>86278.399999999994</v>
      </c>
      <c r="E1155" s="41"/>
      <c r="F1155" s="41"/>
      <c r="G1155" s="41"/>
      <c r="H1155" s="42" t="s">
        <v>2171</v>
      </c>
      <c r="I1155" s="42" t="s">
        <v>2172</v>
      </c>
      <c r="J1155" s="43">
        <v>86278.399999999994</v>
      </c>
    </row>
    <row r="1156" spans="2:10" ht="14.1" customHeight="1" x14ac:dyDescent="0.25">
      <c r="B1156" s="42" t="s">
        <v>2173</v>
      </c>
      <c r="C1156" s="42" t="s">
        <v>2174</v>
      </c>
      <c r="D1156" s="43">
        <v>96408</v>
      </c>
      <c r="E1156" s="41"/>
      <c r="F1156" s="41"/>
      <c r="G1156" s="41"/>
      <c r="H1156" s="42" t="s">
        <v>2173</v>
      </c>
      <c r="I1156" s="42" t="s">
        <v>2174</v>
      </c>
      <c r="J1156" s="43">
        <v>96408</v>
      </c>
    </row>
    <row r="1157" spans="2:10" ht="14.1" customHeight="1" x14ac:dyDescent="0.25">
      <c r="B1157" s="42" t="s">
        <v>2175</v>
      </c>
      <c r="C1157" s="42" t="s">
        <v>2176</v>
      </c>
      <c r="D1157" s="43">
        <v>126006.39999999999</v>
      </c>
      <c r="E1157" s="41"/>
      <c r="F1157" s="41"/>
      <c r="G1157" s="41"/>
      <c r="H1157" s="42" t="s">
        <v>2175</v>
      </c>
      <c r="I1157" s="42" t="s">
        <v>2176</v>
      </c>
      <c r="J1157" s="43">
        <v>126006.39999999999</v>
      </c>
    </row>
    <row r="1158" spans="2:10" ht="14.1" customHeight="1" x14ac:dyDescent="0.25">
      <c r="B1158" s="42" t="s">
        <v>2177</v>
      </c>
      <c r="C1158" s="42" t="s">
        <v>2178</v>
      </c>
      <c r="D1158" s="43">
        <v>104520</v>
      </c>
      <c r="E1158" s="41"/>
      <c r="F1158" s="41"/>
      <c r="G1158" s="41"/>
      <c r="H1158" s="42" t="s">
        <v>2177</v>
      </c>
      <c r="I1158" s="42" t="s">
        <v>2178</v>
      </c>
      <c r="J1158" s="43">
        <v>104520</v>
      </c>
    </row>
    <row r="1159" spans="2:10" ht="14.1" customHeight="1" x14ac:dyDescent="0.25">
      <c r="B1159" s="42" t="s">
        <v>2179</v>
      </c>
      <c r="C1159" s="42" t="s">
        <v>2180</v>
      </c>
      <c r="D1159" s="43">
        <v>93766.399999999994</v>
      </c>
      <c r="E1159" s="41"/>
      <c r="F1159" s="41"/>
      <c r="G1159" s="41"/>
      <c r="H1159" s="42" t="s">
        <v>2179</v>
      </c>
      <c r="I1159" s="42" t="s">
        <v>2180</v>
      </c>
      <c r="J1159" s="43">
        <v>93766.399999999994</v>
      </c>
    </row>
    <row r="1160" spans="2:10" ht="14.1" customHeight="1" x14ac:dyDescent="0.25">
      <c r="B1160" s="42" t="s">
        <v>2181</v>
      </c>
      <c r="C1160" s="42" t="s">
        <v>2182</v>
      </c>
      <c r="D1160" s="43">
        <v>73216</v>
      </c>
      <c r="E1160" s="41"/>
      <c r="F1160" s="41"/>
      <c r="G1160" s="41"/>
      <c r="H1160" s="42" t="s">
        <v>2181</v>
      </c>
      <c r="I1160" s="42" t="s">
        <v>2182</v>
      </c>
      <c r="J1160" s="43">
        <v>73216</v>
      </c>
    </row>
    <row r="1161" spans="2:10" ht="14.1" customHeight="1" x14ac:dyDescent="0.25">
      <c r="B1161" s="42" t="s">
        <v>2183</v>
      </c>
      <c r="C1161" s="42" t="s">
        <v>2184</v>
      </c>
      <c r="D1161" s="43">
        <v>104520</v>
      </c>
      <c r="E1161" s="41"/>
      <c r="F1161" s="41"/>
      <c r="G1161" s="41"/>
      <c r="H1161" s="42" t="s">
        <v>2183</v>
      </c>
      <c r="I1161" s="42" t="s">
        <v>2184</v>
      </c>
      <c r="J1161" s="43">
        <v>104520</v>
      </c>
    </row>
    <row r="1162" spans="2:10" ht="14.1" customHeight="1" x14ac:dyDescent="0.25">
      <c r="B1162" s="42" t="s">
        <v>2185</v>
      </c>
      <c r="C1162" s="42" t="s">
        <v>2186</v>
      </c>
      <c r="D1162" s="43">
        <v>107411.2</v>
      </c>
      <c r="E1162" s="41"/>
      <c r="F1162" s="41"/>
      <c r="G1162" s="41"/>
      <c r="H1162" s="42" t="s">
        <v>2185</v>
      </c>
      <c r="I1162" s="42" t="s">
        <v>2186</v>
      </c>
      <c r="J1162" s="43">
        <v>107411.2</v>
      </c>
    </row>
    <row r="1163" spans="2:10" ht="14.1" customHeight="1" x14ac:dyDescent="0.25">
      <c r="B1163" s="42" t="s">
        <v>2187</v>
      </c>
      <c r="C1163" s="42" t="s">
        <v>2188</v>
      </c>
      <c r="D1163" s="43">
        <v>81660.800000000003</v>
      </c>
      <c r="E1163" s="41"/>
      <c r="F1163" s="41"/>
      <c r="G1163" s="41"/>
      <c r="H1163" s="42" t="s">
        <v>2187</v>
      </c>
      <c r="I1163" s="42" t="s">
        <v>2188</v>
      </c>
      <c r="J1163" s="43">
        <v>81660.800000000003</v>
      </c>
    </row>
    <row r="1164" spans="2:10" ht="14.1" customHeight="1" x14ac:dyDescent="0.25">
      <c r="B1164" s="42" t="s">
        <v>2189</v>
      </c>
      <c r="C1164" s="42" t="s">
        <v>2190</v>
      </c>
      <c r="D1164" s="43">
        <v>91228.800000000003</v>
      </c>
      <c r="E1164" s="41"/>
      <c r="F1164" s="41"/>
      <c r="G1164" s="41"/>
      <c r="H1164" s="42" t="s">
        <v>2189</v>
      </c>
      <c r="I1164" s="42" t="s">
        <v>2190</v>
      </c>
      <c r="J1164" s="43">
        <v>91228.800000000003</v>
      </c>
    </row>
    <row r="1165" spans="2:10" ht="14.1" customHeight="1" x14ac:dyDescent="0.25">
      <c r="B1165" s="42" t="s">
        <v>2191</v>
      </c>
      <c r="C1165" s="42" t="s">
        <v>2192</v>
      </c>
      <c r="D1165" s="43">
        <v>119537.60000000001</v>
      </c>
      <c r="E1165" s="41"/>
      <c r="F1165" s="41"/>
      <c r="G1165" s="41"/>
      <c r="H1165" s="42" t="s">
        <v>2191</v>
      </c>
      <c r="I1165" s="42" t="s">
        <v>2192</v>
      </c>
      <c r="J1165" s="43">
        <v>119537.60000000001</v>
      </c>
    </row>
    <row r="1166" spans="2:10" ht="14.1" customHeight="1" x14ac:dyDescent="0.25">
      <c r="B1166" s="42" t="s">
        <v>2193</v>
      </c>
      <c r="C1166" s="42" t="s">
        <v>2194</v>
      </c>
      <c r="D1166" s="43">
        <v>129563.2</v>
      </c>
      <c r="E1166" s="41"/>
      <c r="F1166" s="41"/>
      <c r="G1166" s="41"/>
      <c r="H1166" s="42" t="s">
        <v>2193</v>
      </c>
      <c r="I1166" s="42" t="s">
        <v>2194</v>
      </c>
      <c r="J1166" s="43">
        <v>129563.2</v>
      </c>
    </row>
    <row r="1167" spans="2:10" ht="14.1" customHeight="1" x14ac:dyDescent="0.25">
      <c r="B1167" s="42" t="s">
        <v>2195</v>
      </c>
      <c r="C1167" s="42" t="s">
        <v>2196</v>
      </c>
      <c r="D1167" s="43">
        <v>96408</v>
      </c>
      <c r="E1167" s="41"/>
      <c r="F1167" s="41"/>
      <c r="G1167" s="41"/>
      <c r="H1167" s="42" t="s">
        <v>2195</v>
      </c>
      <c r="I1167" s="42" t="s">
        <v>2196</v>
      </c>
      <c r="J1167" s="43">
        <v>96408</v>
      </c>
    </row>
    <row r="1168" spans="2:10" ht="14.1" customHeight="1" x14ac:dyDescent="0.25">
      <c r="B1168" s="42" t="s">
        <v>2197</v>
      </c>
      <c r="C1168" s="42" t="s">
        <v>2198</v>
      </c>
      <c r="D1168" s="43">
        <v>75212.800000000003</v>
      </c>
      <c r="E1168" s="41"/>
      <c r="F1168" s="41"/>
      <c r="G1168" s="41"/>
      <c r="H1168" s="42" t="s">
        <v>2197</v>
      </c>
      <c r="I1168" s="42" t="s">
        <v>2198</v>
      </c>
      <c r="J1168" s="43">
        <v>75212.800000000003</v>
      </c>
    </row>
    <row r="1169" spans="2:10" ht="14.1" customHeight="1" x14ac:dyDescent="0.25">
      <c r="B1169" s="42" t="s">
        <v>2199</v>
      </c>
      <c r="C1169" s="42" t="s">
        <v>2200</v>
      </c>
      <c r="D1169" s="43">
        <v>104520</v>
      </c>
      <c r="E1169" s="41"/>
      <c r="F1169" s="41"/>
      <c r="G1169" s="41"/>
      <c r="H1169" s="42" t="s">
        <v>2199</v>
      </c>
      <c r="I1169" s="42" t="s">
        <v>2200</v>
      </c>
      <c r="J1169" s="43">
        <v>104520</v>
      </c>
    </row>
    <row r="1170" spans="2:10" ht="14.1" customHeight="1" x14ac:dyDescent="0.25">
      <c r="B1170" s="42" t="s">
        <v>2201</v>
      </c>
      <c r="C1170" s="42" t="s">
        <v>2202</v>
      </c>
      <c r="D1170" s="43">
        <v>84011.199999999997</v>
      </c>
      <c r="E1170" s="41"/>
      <c r="F1170" s="41"/>
      <c r="G1170" s="41"/>
      <c r="H1170" s="42" t="s">
        <v>2201</v>
      </c>
      <c r="I1170" s="42" t="s">
        <v>2202</v>
      </c>
      <c r="J1170" s="43">
        <v>84011.199999999997</v>
      </c>
    </row>
    <row r="1171" spans="2:10" ht="14.1" customHeight="1" x14ac:dyDescent="0.25">
      <c r="B1171" s="42" t="s">
        <v>2203</v>
      </c>
      <c r="C1171" s="42" t="s">
        <v>2204</v>
      </c>
      <c r="D1171" s="43">
        <v>81660.800000000003</v>
      </c>
      <c r="E1171" s="41"/>
      <c r="F1171" s="41"/>
      <c r="G1171" s="41"/>
      <c r="H1171" s="42" t="s">
        <v>2203</v>
      </c>
      <c r="I1171" s="42" t="s">
        <v>2204</v>
      </c>
      <c r="J1171" s="43">
        <v>86278.399999999994</v>
      </c>
    </row>
    <row r="1172" spans="2:10" ht="14.1" customHeight="1" x14ac:dyDescent="0.25">
      <c r="B1172" s="42" t="s">
        <v>2205</v>
      </c>
      <c r="C1172" s="42" t="s">
        <v>2206</v>
      </c>
      <c r="D1172" s="43">
        <v>104520</v>
      </c>
      <c r="E1172" s="41"/>
      <c r="F1172" s="41"/>
      <c r="G1172" s="41"/>
      <c r="H1172" s="42" t="s">
        <v>2205</v>
      </c>
      <c r="I1172" s="42" t="s">
        <v>2206</v>
      </c>
      <c r="J1172" s="43">
        <v>104520</v>
      </c>
    </row>
    <row r="1173" spans="2:10" ht="14.1" customHeight="1" x14ac:dyDescent="0.25">
      <c r="B1173" s="42" t="s">
        <v>2207</v>
      </c>
      <c r="C1173" s="42" t="s">
        <v>2208</v>
      </c>
      <c r="D1173" s="43">
        <v>84011.199999999997</v>
      </c>
      <c r="E1173" s="41"/>
      <c r="F1173" s="41"/>
      <c r="G1173" s="41"/>
      <c r="H1173" s="42" t="s">
        <v>2207</v>
      </c>
      <c r="I1173" s="42" t="s">
        <v>2208</v>
      </c>
      <c r="J1173" s="43">
        <v>88816</v>
      </c>
    </row>
    <row r="1174" spans="2:10" ht="14.1" customHeight="1" x14ac:dyDescent="0.25">
      <c r="B1174" s="42" t="s">
        <v>2209</v>
      </c>
      <c r="C1174" s="42" t="s">
        <v>2210</v>
      </c>
      <c r="D1174" s="43">
        <v>96408</v>
      </c>
      <c r="E1174" s="41"/>
      <c r="F1174" s="41"/>
      <c r="G1174" s="41"/>
      <c r="H1174" s="42" t="s">
        <v>2209</v>
      </c>
      <c r="I1174" s="42" t="s">
        <v>2210</v>
      </c>
      <c r="J1174" s="43">
        <v>96408</v>
      </c>
    </row>
    <row r="1175" spans="2:10" ht="14.1" customHeight="1" x14ac:dyDescent="0.25">
      <c r="B1175" s="42" t="s">
        <v>2211</v>
      </c>
      <c r="C1175" s="42" t="s">
        <v>2212</v>
      </c>
      <c r="D1175" s="43">
        <v>104520</v>
      </c>
      <c r="E1175" s="41"/>
      <c r="F1175" s="41"/>
      <c r="G1175" s="41"/>
      <c r="H1175" s="42" t="s">
        <v>2211</v>
      </c>
      <c r="I1175" s="42" t="s">
        <v>2212</v>
      </c>
      <c r="J1175" s="43">
        <v>104520</v>
      </c>
    </row>
    <row r="1176" spans="2:10" ht="14.1" customHeight="1" x14ac:dyDescent="0.25">
      <c r="B1176" s="42" t="s">
        <v>2213</v>
      </c>
      <c r="C1176" s="42" t="s">
        <v>2214</v>
      </c>
      <c r="D1176" s="43">
        <v>140316.79999999999</v>
      </c>
      <c r="E1176" s="41"/>
      <c r="F1176" s="41"/>
      <c r="G1176" s="41"/>
      <c r="H1176" s="42" t="s">
        <v>2213</v>
      </c>
      <c r="I1176" s="42" t="s">
        <v>2214</v>
      </c>
      <c r="J1176" s="43">
        <v>140316.79999999999</v>
      </c>
    </row>
    <row r="1177" spans="2:10" ht="14.1" customHeight="1" x14ac:dyDescent="0.25">
      <c r="B1177" s="42" t="s">
        <v>2215</v>
      </c>
      <c r="C1177" s="42" t="s">
        <v>2216</v>
      </c>
      <c r="D1177" s="43">
        <v>84011.199999999997</v>
      </c>
      <c r="E1177" s="41"/>
      <c r="F1177" s="41"/>
      <c r="G1177" s="41"/>
      <c r="H1177" s="42" t="s">
        <v>2215</v>
      </c>
      <c r="I1177" s="42" t="s">
        <v>2216</v>
      </c>
      <c r="J1177" s="43">
        <v>88816</v>
      </c>
    </row>
    <row r="1178" spans="2:10" ht="14.1" customHeight="1" x14ac:dyDescent="0.25">
      <c r="B1178" s="42" t="s">
        <v>2217</v>
      </c>
      <c r="C1178" s="42" t="s">
        <v>2218</v>
      </c>
      <c r="D1178" s="43">
        <v>86278.399999999994</v>
      </c>
      <c r="E1178" s="41"/>
      <c r="F1178" s="41"/>
      <c r="G1178" s="41"/>
      <c r="H1178" s="42" t="s">
        <v>2217</v>
      </c>
      <c r="I1178" s="42" t="s">
        <v>2218</v>
      </c>
      <c r="J1178" s="43">
        <v>86278.399999999994</v>
      </c>
    </row>
    <row r="1179" spans="2:10" ht="14.1" customHeight="1" x14ac:dyDescent="0.25">
      <c r="B1179" s="42" t="s">
        <v>2219</v>
      </c>
      <c r="C1179" s="42" t="s">
        <v>2220</v>
      </c>
      <c r="D1179" s="43">
        <v>99049.600000000006</v>
      </c>
      <c r="E1179" s="41"/>
      <c r="F1179" s="41"/>
      <c r="G1179" s="41"/>
      <c r="H1179" s="42" t="s">
        <v>2219</v>
      </c>
      <c r="I1179" s="42" t="s">
        <v>2220</v>
      </c>
      <c r="J1179" s="43">
        <v>99049.600000000006</v>
      </c>
    </row>
    <row r="1180" spans="2:10" ht="14.1" customHeight="1" x14ac:dyDescent="0.25">
      <c r="B1180" s="42" t="s">
        <v>2221</v>
      </c>
      <c r="C1180" s="42" t="s">
        <v>2222</v>
      </c>
      <c r="D1180" s="43">
        <v>107411.2</v>
      </c>
      <c r="E1180" s="41"/>
      <c r="F1180" s="41"/>
      <c r="G1180" s="41"/>
      <c r="H1180" s="42" t="s">
        <v>2221</v>
      </c>
      <c r="I1180" s="42" t="s">
        <v>2222</v>
      </c>
      <c r="J1180" s="43">
        <v>107411.2</v>
      </c>
    </row>
    <row r="1181" spans="2:10" ht="14.1" customHeight="1" x14ac:dyDescent="0.25">
      <c r="B1181" s="42" t="s">
        <v>2223</v>
      </c>
      <c r="C1181" s="42" t="s">
        <v>2224</v>
      </c>
      <c r="D1181" s="43">
        <v>71219.199999999997</v>
      </c>
      <c r="E1181" s="41"/>
      <c r="F1181" s="41"/>
      <c r="G1181" s="41"/>
      <c r="H1181" s="42" t="s">
        <v>2223</v>
      </c>
      <c r="I1181" s="42" t="s">
        <v>2224</v>
      </c>
      <c r="J1181" s="43">
        <v>71219.199999999997</v>
      </c>
    </row>
    <row r="1182" spans="2:10" ht="14.1" customHeight="1" x14ac:dyDescent="0.25">
      <c r="B1182" s="42" t="s">
        <v>2225</v>
      </c>
      <c r="C1182" s="42" t="s">
        <v>2226</v>
      </c>
      <c r="D1182" s="43">
        <v>88816</v>
      </c>
      <c r="E1182" s="41"/>
      <c r="F1182" s="41"/>
      <c r="G1182" s="41"/>
      <c r="H1182" s="42" t="s">
        <v>2225</v>
      </c>
      <c r="I1182" s="42" t="s">
        <v>2226</v>
      </c>
      <c r="J1182" s="43">
        <v>88816</v>
      </c>
    </row>
    <row r="1183" spans="2:10" ht="14.1" customHeight="1" x14ac:dyDescent="0.25">
      <c r="B1183" s="42" t="s">
        <v>2227</v>
      </c>
      <c r="C1183" s="42" t="s">
        <v>2228</v>
      </c>
      <c r="D1183" s="43">
        <v>160451.20000000001</v>
      </c>
      <c r="E1183" s="41"/>
      <c r="F1183" s="41"/>
      <c r="G1183" s="41"/>
      <c r="H1183" s="42" t="s">
        <v>2227</v>
      </c>
      <c r="I1183" s="42" t="s">
        <v>2228</v>
      </c>
      <c r="J1183" s="43">
        <v>160451.20000000001</v>
      </c>
    </row>
    <row r="1184" spans="2:10" ht="14.1" customHeight="1" x14ac:dyDescent="0.25">
      <c r="B1184" s="42" t="s">
        <v>2229</v>
      </c>
      <c r="C1184" s="42" t="s">
        <v>2230</v>
      </c>
      <c r="D1184" s="43">
        <v>107411.2</v>
      </c>
      <c r="E1184" s="41"/>
      <c r="F1184" s="41"/>
      <c r="G1184" s="41"/>
      <c r="H1184" s="42" t="s">
        <v>2229</v>
      </c>
      <c r="I1184" s="42" t="s">
        <v>2230</v>
      </c>
      <c r="J1184" s="43">
        <v>107411.2</v>
      </c>
    </row>
    <row r="1185" spans="2:10" ht="14.1" customHeight="1" x14ac:dyDescent="0.25">
      <c r="B1185" s="42" t="s">
        <v>2231</v>
      </c>
      <c r="C1185" s="42" t="s">
        <v>2232</v>
      </c>
      <c r="D1185" s="43">
        <v>81660.800000000003</v>
      </c>
      <c r="E1185" s="41"/>
      <c r="F1185" s="41"/>
      <c r="G1185" s="41"/>
      <c r="H1185" s="42" t="s">
        <v>2231</v>
      </c>
      <c r="I1185" s="42" t="s">
        <v>2232</v>
      </c>
      <c r="J1185" s="43">
        <v>81660.800000000003</v>
      </c>
    </row>
    <row r="1186" spans="2:10" ht="14.1" customHeight="1" x14ac:dyDescent="0.25">
      <c r="B1186" s="42" t="s">
        <v>2233</v>
      </c>
      <c r="C1186" s="42" t="s">
        <v>2234</v>
      </c>
      <c r="D1186" s="43">
        <v>88816</v>
      </c>
      <c r="E1186" s="41"/>
      <c r="F1186" s="41"/>
      <c r="G1186" s="41"/>
      <c r="H1186" s="42" t="s">
        <v>2233</v>
      </c>
      <c r="I1186" s="42" t="s">
        <v>2234</v>
      </c>
      <c r="J1186" s="43">
        <v>88816</v>
      </c>
    </row>
    <row r="1187" spans="2:10" ht="14.1" customHeight="1" x14ac:dyDescent="0.25">
      <c r="B1187" s="42" t="s">
        <v>2235</v>
      </c>
      <c r="C1187" s="42" t="s">
        <v>2236</v>
      </c>
      <c r="D1187" s="43">
        <v>88816</v>
      </c>
      <c r="E1187" s="41"/>
      <c r="F1187" s="41"/>
      <c r="G1187" s="41"/>
      <c r="H1187" s="42" t="s">
        <v>2235</v>
      </c>
      <c r="I1187" s="42" t="s">
        <v>2236</v>
      </c>
      <c r="J1187" s="43">
        <v>88816</v>
      </c>
    </row>
    <row r="1188" spans="2:10" ht="14.1" customHeight="1" x14ac:dyDescent="0.25">
      <c r="B1188" s="42" t="s">
        <v>2237</v>
      </c>
      <c r="C1188" s="42" t="s">
        <v>2238</v>
      </c>
      <c r="D1188" s="43">
        <v>88816</v>
      </c>
      <c r="E1188" s="41"/>
      <c r="F1188" s="41"/>
      <c r="G1188" s="41"/>
      <c r="H1188" s="42" t="s">
        <v>2237</v>
      </c>
      <c r="I1188" s="42" t="s">
        <v>2238</v>
      </c>
      <c r="J1188" s="43">
        <v>88816</v>
      </c>
    </row>
    <row r="1189" spans="2:10" ht="14.1" customHeight="1" x14ac:dyDescent="0.25">
      <c r="B1189" s="42" t="s">
        <v>2239</v>
      </c>
      <c r="C1189" s="42" t="s">
        <v>2240</v>
      </c>
      <c r="D1189" s="43">
        <v>88816</v>
      </c>
      <c r="E1189" s="41"/>
      <c r="F1189" s="41"/>
      <c r="G1189" s="41"/>
      <c r="H1189" s="42" t="s">
        <v>2239</v>
      </c>
      <c r="I1189" s="42" t="s">
        <v>2240</v>
      </c>
      <c r="J1189" s="43">
        <v>88816</v>
      </c>
    </row>
    <row r="1190" spans="2:10" ht="14.1" customHeight="1" x14ac:dyDescent="0.25">
      <c r="B1190" s="42" t="s">
        <v>2241</v>
      </c>
      <c r="C1190" s="42" t="s">
        <v>2242</v>
      </c>
      <c r="D1190" s="43">
        <v>96408</v>
      </c>
      <c r="E1190" s="41"/>
      <c r="F1190" s="41"/>
      <c r="G1190" s="41"/>
      <c r="H1190" s="42" t="s">
        <v>2241</v>
      </c>
      <c r="I1190" s="42" t="s">
        <v>2242</v>
      </c>
      <c r="J1190" s="43">
        <v>96408</v>
      </c>
    </row>
    <row r="1191" spans="2:10" ht="14.1" customHeight="1" x14ac:dyDescent="0.25">
      <c r="B1191" s="42" t="s">
        <v>2243</v>
      </c>
      <c r="C1191" s="42" t="s">
        <v>2244</v>
      </c>
      <c r="D1191" s="43">
        <v>81660.800000000003</v>
      </c>
      <c r="E1191" s="41"/>
      <c r="F1191" s="41"/>
      <c r="G1191" s="41"/>
      <c r="H1191" s="42" t="s">
        <v>2243</v>
      </c>
      <c r="I1191" s="42" t="s">
        <v>2244</v>
      </c>
      <c r="J1191" s="43">
        <v>81660.800000000003</v>
      </c>
    </row>
    <row r="1192" spans="2:10" ht="14.1" customHeight="1" x14ac:dyDescent="0.25">
      <c r="B1192" s="42" t="s">
        <v>2245</v>
      </c>
      <c r="C1192" s="42" t="s">
        <v>2246</v>
      </c>
      <c r="D1192" s="43">
        <v>79497.600000000006</v>
      </c>
      <c r="E1192" s="41"/>
      <c r="F1192" s="41"/>
      <c r="G1192" s="41"/>
      <c r="H1192" s="42" t="s">
        <v>2245</v>
      </c>
      <c r="I1192" s="42" t="s">
        <v>2246</v>
      </c>
      <c r="J1192" s="43">
        <v>79497.600000000006</v>
      </c>
    </row>
    <row r="1193" spans="2:10" ht="14.1" customHeight="1" x14ac:dyDescent="0.25">
      <c r="B1193" s="42" t="s">
        <v>2247</v>
      </c>
      <c r="C1193" s="42" t="s">
        <v>2248</v>
      </c>
      <c r="D1193" s="43">
        <v>140316.79999999999</v>
      </c>
      <c r="E1193" s="41"/>
      <c r="F1193" s="41"/>
      <c r="G1193" s="41"/>
      <c r="H1193" s="42" t="s">
        <v>2247</v>
      </c>
      <c r="I1193" s="42" t="s">
        <v>2248</v>
      </c>
      <c r="J1193" s="43">
        <v>144123.20000000001</v>
      </c>
    </row>
    <row r="1194" spans="2:10" ht="14.1" customHeight="1" x14ac:dyDescent="0.25">
      <c r="B1194" s="42" t="s">
        <v>2249</v>
      </c>
      <c r="C1194" s="42" t="s">
        <v>2250</v>
      </c>
      <c r="D1194" s="43">
        <v>73216</v>
      </c>
      <c r="E1194" s="41"/>
      <c r="F1194" s="41"/>
      <c r="G1194" s="41"/>
      <c r="H1194" s="42" t="s">
        <v>2249</v>
      </c>
      <c r="I1194" s="42" t="s">
        <v>2250</v>
      </c>
      <c r="J1194" s="43">
        <v>73216</v>
      </c>
    </row>
    <row r="1195" spans="2:10" ht="14.1" customHeight="1" x14ac:dyDescent="0.25">
      <c r="B1195" s="42" t="s">
        <v>2251</v>
      </c>
      <c r="C1195" s="42" t="s">
        <v>2252</v>
      </c>
      <c r="D1195" s="43">
        <v>110302.39999999999</v>
      </c>
      <c r="E1195" s="41"/>
      <c r="F1195" s="41"/>
      <c r="G1195" s="41"/>
      <c r="H1195" s="42" t="s">
        <v>2251</v>
      </c>
      <c r="I1195" s="42" t="s">
        <v>2252</v>
      </c>
      <c r="J1195" s="43">
        <v>110302.39999999999</v>
      </c>
    </row>
    <row r="1196" spans="2:10" ht="14.1" customHeight="1" x14ac:dyDescent="0.25">
      <c r="B1196" s="42" t="s">
        <v>2253</v>
      </c>
      <c r="C1196" s="42" t="s">
        <v>2254</v>
      </c>
      <c r="D1196" s="43">
        <v>101753.60000000001</v>
      </c>
      <c r="E1196" s="41"/>
      <c r="F1196" s="41"/>
      <c r="G1196" s="41"/>
      <c r="H1196" s="42" t="s">
        <v>2253</v>
      </c>
      <c r="I1196" s="42" t="s">
        <v>2254</v>
      </c>
      <c r="J1196" s="43">
        <v>101753.60000000001</v>
      </c>
    </row>
    <row r="1197" spans="2:10" ht="14.1" customHeight="1" x14ac:dyDescent="0.25">
      <c r="B1197" s="42" t="s">
        <v>2255</v>
      </c>
      <c r="C1197" s="42" t="s">
        <v>2256</v>
      </c>
      <c r="D1197" s="43">
        <v>104520</v>
      </c>
      <c r="E1197" s="41"/>
      <c r="F1197" s="41"/>
      <c r="G1197" s="41"/>
      <c r="H1197" s="42" t="s">
        <v>2255</v>
      </c>
      <c r="I1197" s="42" t="s">
        <v>2256</v>
      </c>
      <c r="J1197" s="43">
        <v>104520</v>
      </c>
    </row>
    <row r="1198" spans="2:10" ht="14.1" customHeight="1" x14ac:dyDescent="0.25">
      <c r="B1198" s="42" t="s">
        <v>2257</v>
      </c>
      <c r="C1198" s="42" t="s">
        <v>2258</v>
      </c>
      <c r="D1198" s="43">
        <v>129563.2</v>
      </c>
      <c r="E1198" s="41"/>
      <c r="F1198" s="41"/>
      <c r="G1198" s="41"/>
      <c r="H1198" s="42" t="s">
        <v>2257</v>
      </c>
      <c r="I1198" s="42" t="s">
        <v>2258</v>
      </c>
      <c r="J1198" s="43">
        <v>129563.2</v>
      </c>
    </row>
    <row r="1199" spans="2:10" ht="14.1" customHeight="1" x14ac:dyDescent="0.25">
      <c r="B1199" s="42" t="s">
        <v>2259</v>
      </c>
      <c r="C1199" s="42" t="s">
        <v>2260</v>
      </c>
      <c r="D1199" s="43">
        <v>86278.399999999994</v>
      </c>
      <c r="E1199" s="41"/>
      <c r="F1199" s="41"/>
      <c r="G1199" s="41"/>
      <c r="H1199" s="42" t="s">
        <v>2259</v>
      </c>
      <c r="I1199" s="42" t="s">
        <v>2260</v>
      </c>
      <c r="J1199" s="43">
        <v>88816</v>
      </c>
    </row>
    <row r="1200" spans="2:10" ht="14.1" customHeight="1" x14ac:dyDescent="0.25">
      <c r="B1200" s="42" t="s">
        <v>2261</v>
      </c>
      <c r="C1200" s="42" t="s">
        <v>2262</v>
      </c>
      <c r="D1200" s="43">
        <v>88816</v>
      </c>
      <c r="E1200" s="41"/>
      <c r="F1200" s="41"/>
      <c r="G1200" s="41"/>
      <c r="H1200" s="42" t="s">
        <v>2261</v>
      </c>
      <c r="I1200" s="42" t="s">
        <v>2262</v>
      </c>
      <c r="J1200" s="43">
        <v>88816</v>
      </c>
    </row>
    <row r="1201" spans="2:10" ht="14.1" customHeight="1" x14ac:dyDescent="0.25">
      <c r="B1201" s="42" t="s">
        <v>2263</v>
      </c>
      <c r="C1201" s="42" t="s">
        <v>2264</v>
      </c>
      <c r="D1201" s="43">
        <v>88816</v>
      </c>
      <c r="E1201" s="41"/>
      <c r="F1201" s="41"/>
      <c r="G1201" s="41"/>
      <c r="H1201" s="42" t="s">
        <v>2263</v>
      </c>
      <c r="I1201" s="42" t="s">
        <v>2264</v>
      </c>
      <c r="J1201" s="43">
        <v>88816</v>
      </c>
    </row>
    <row r="1202" spans="2:10" ht="14.1" customHeight="1" x14ac:dyDescent="0.25">
      <c r="B1202" s="42" t="s">
        <v>2265</v>
      </c>
      <c r="C1202" s="42" t="s">
        <v>2266</v>
      </c>
      <c r="D1202" s="43">
        <v>88816</v>
      </c>
      <c r="E1202" s="41"/>
      <c r="F1202" s="41"/>
      <c r="G1202" s="41"/>
      <c r="H1202" s="42" t="s">
        <v>2265</v>
      </c>
      <c r="I1202" s="42" t="s">
        <v>2266</v>
      </c>
      <c r="J1202" s="43">
        <v>88816</v>
      </c>
    </row>
    <row r="1203" spans="2:10" ht="14.1" customHeight="1" x14ac:dyDescent="0.25">
      <c r="B1203" s="42" t="s">
        <v>2267</v>
      </c>
      <c r="C1203" s="42" t="s">
        <v>2268</v>
      </c>
      <c r="D1203" s="43">
        <v>88816</v>
      </c>
      <c r="E1203" s="41"/>
      <c r="F1203" s="41"/>
      <c r="G1203" s="41"/>
      <c r="H1203" s="42" t="s">
        <v>2267</v>
      </c>
      <c r="I1203" s="42" t="s">
        <v>2268</v>
      </c>
      <c r="J1203" s="43">
        <v>88816</v>
      </c>
    </row>
    <row r="1204" spans="2:10" ht="14.1" customHeight="1" x14ac:dyDescent="0.25">
      <c r="B1204" s="42" t="s">
        <v>2269</v>
      </c>
      <c r="C1204" s="42" t="s">
        <v>2270</v>
      </c>
      <c r="D1204" s="43">
        <v>84011.199999999997</v>
      </c>
      <c r="E1204" s="41"/>
      <c r="F1204" s="41"/>
      <c r="G1204" s="41"/>
      <c r="H1204" s="42" t="s">
        <v>2269</v>
      </c>
      <c r="I1204" s="42" t="s">
        <v>2270</v>
      </c>
      <c r="J1204" s="43">
        <v>84011.199999999997</v>
      </c>
    </row>
    <row r="1205" spans="2:10" ht="14.1" customHeight="1" x14ac:dyDescent="0.25">
      <c r="B1205" s="42" t="s">
        <v>2271</v>
      </c>
      <c r="C1205" s="42" t="s">
        <v>2272</v>
      </c>
      <c r="D1205" s="43">
        <v>81660.800000000003</v>
      </c>
      <c r="E1205" s="41"/>
      <c r="F1205" s="41"/>
      <c r="G1205" s="41"/>
      <c r="H1205" s="42" t="s">
        <v>2271</v>
      </c>
      <c r="I1205" s="42" t="s">
        <v>2272</v>
      </c>
      <c r="J1205" s="43">
        <v>81660.800000000003</v>
      </c>
    </row>
    <row r="1206" spans="2:10" ht="14.1" customHeight="1" x14ac:dyDescent="0.25">
      <c r="B1206" s="42" t="s">
        <v>2273</v>
      </c>
      <c r="C1206" s="42" t="s">
        <v>2274</v>
      </c>
      <c r="D1206" s="43">
        <v>136572.79999999999</v>
      </c>
      <c r="E1206" s="41"/>
      <c r="F1206" s="41"/>
      <c r="G1206" s="41"/>
      <c r="H1206" s="42" t="s">
        <v>2273</v>
      </c>
      <c r="I1206" s="42" t="s">
        <v>2274</v>
      </c>
      <c r="J1206" s="43">
        <v>136572.79999999999</v>
      </c>
    </row>
    <row r="1207" spans="2:10" ht="14.1" customHeight="1" x14ac:dyDescent="0.25">
      <c r="B1207" s="42" t="s">
        <v>2275</v>
      </c>
      <c r="C1207" s="42" t="s">
        <v>2276</v>
      </c>
      <c r="D1207" s="43">
        <v>99049.600000000006</v>
      </c>
      <c r="E1207" s="41"/>
      <c r="F1207" s="41"/>
      <c r="G1207" s="41"/>
      <c r="H1207" s="42" t="s">
        <v>2275</v>
      </c>
      <c r="I1207" s="42" t="s">
        <v>2276</v>
      </c>
      <c r="J1207" s="43">
        <v>99049.600000000006</v>
      </c>
    </row>
    <row r="1208" spans="2:10" ht="14.1" customHeight="1" x14ac:dyDescent="0.25">
      <c r="B1208" s="42" t="s">
        <v>2277</v>
      </c>
      <c r="C1208" s="42" t="s">
        <v>2278</v>
      </c>
      <c r="D1208" s="43">
        <v>107411.2</v>
      </c>
      <c r="E1208" s="41"/>
      <c r="F1208" s="41"/>
      <c r="G1208" s="41"/>
      <c r="H1208" s="42" t="s">
        <v>2277</v>
      </c>
      <c r="I1208" s="42" t="s">
        <v>2278</v>
      </c>
      <c r="J1208" s="43">
        <v>107411.2</v>
      </c>
    </row>
    <row r="1209" spans="2:10" ht="14.1" customHeight="1" x14ac:dyDescent="0.25">
      <c r="B1209" s="42" t="s">
        <v>2279</v>
      </c>
      <c r="C1209" s="42" t="s">
        <v>2280</v>
      </c>
      <c r="D1209" s="43">
        <v>129563.2</v>
      </c>
      <c r="E1209" s="41"/>
      <c r="F1209" s="41"/>
      <c r="G1209" s="41"/>
      <c r="H1209" s="42" t="s">
        <v>2279</v>
      </c>
      <c r="I1209" s="42" t="s">
        <v>2280</v>
      </c>
      <c r="J1209" s="43">
        <v>129563.2</v>
      </c>
    </row>
    <row r="1210" spans="2:10" ht="14.1" customHeight="1" x14ac:dyDescent="0.25">
      <c r="B1210" s="42" t="s">
        <v>2281</v>
      </c>
      <c r="C1210" s="42" t="s">
        <v>2282</v>
      </c>
      <c r="D1210" s="43">
        <v>104520</v>
      </c>
      <c r="E1210" s="41"/>
      <c r="F1210" s="41"/>
      <c r="G1210" s="41"/>
      <c r="H1210" s="42" t="s">
        <v>2281</v>
      </c>
      <c r="I1210" s="42" t="s">
        <v>2282</v>
      </c>
      <c r="J1210" s="43">
        <v>104520</v>
      </c>
    </row>
    <row r="1211" spans="2:10" ht="14.1" customHeight="1" x14ac:dyDescent="0.25">
      <c r="B1211" s="42" t="s">
        <v>2283</v>
      </c>
      <c r="C1211" s="42" t="s">
        <v>2284</v>
      </c>
      <c r="D1211" s="43">
        <v>75212.800000000003</v>
      </c>
      <c r="E1211" s="41"/>
      <c r="F1211" s="41"/>
      <c r="G1211" s="41"/>
      <c r="H1211" s="42" t="s">
        <v>2283</v>
      </c>
      <c r="I1211" s="42" t="s">
        <v>2284</v>
      </c>
      <c r="J1211" s="43">
        <v>75212.800000000003</v>
      </c>
    </row>
    <row r="1212" spans="2:10" ht="14.1" customHeight="1" x14ac:dyDescent="0.25">
      <c r="B1212" s="42" t="s">
        <v>2285</v>
      </c>
      <c r="C1212" s="42" t="s">
        <v>2286</v>
      </c>
      <c r="D1212" s="43">
        <v>160451.20000000001</v>
      </c>
      <c r="E1212" s="41"/>
      <c r="F1212" s="41"/>
      <c r="G1212" s="41"/>
      <c r="H1212" s="42" t="s">
        <v>2285</v>
      </c>
      <c r="I1212" s="42" t="s">
        <v>2286</v>
      </c>
      <c r="J1212" s="43">
        <v>160451.20000000001</v>
      </c>
    </row>
    <row r="1213" spans="2:10" ht="14.1" customHeight="1" x14ac:dyDescent="0.25">
      <c r="B1213" s="42" t="s">
        <v>2287</v>
      </c>
      <c r="C1213" s="42" t="s">
        <v>2288</v>
      </c>
      <c r="D1213" s="43">
        <v>75212.800000000003</v>
      </c>
      <c r="E1213" s="41"/>
      <c r="F1213" s="41"/>
      <c r="G1213" s="41"/>
      <c r="H1213" s="42" t="s">
        <v>2287</v>
      </c>
      <c r="I1213" s="42" t="s">
        <v>2288</v>
      </c>
      <c r="J1213" s="43">
        <v>75212.800000000003</v>
      </c>
    </row>
    <row r="1214" spans="2:10" ht="14.1" customHeight="1" x14ac:dyDescent="0.25">
      <c r="B1214" s="42" t="s">
        <v>2289</v>
      </c>
      <c r="C1214" s="42" t="s">
        <v>2290</v>
      </c>
      <c r="D1214" s="43">
        <v>96408</v>
      </c>
      <c r="E1214" s="41"/>
      <c r="F1214" s="41"/>
      <c r="G1214" s="41"/>
      <c r="H1214" s="42" t="s">
        <v>2289</v>
      </c>
      <c r="I1214" s="42" t="s">
        <v>2290</v>
      </c>
      <c r="J1214" s="43">
        <v>96408</v>
      </c>
    </row>
    <row r="1215" spans="2:10" ht="14.1" customHeight="1" x14ac:dyDescent="0.25">
      <c r="B1215" s="42" t="s">
        <v>2291</v>
      </c>
      <c r="C1215" s="42" t="s">
        <v>2292</v>
      </c>
      <c r="D1215" s="43">
        <v>81660.800000000003</v>
      </c>
      <c r="E1215" s="41"/>
      <c r="F1215" s="41"/>
      <c r="G1215" s="41"/>
      <c r="H1215" s="42" t="s">
        <v>2291</v>
      </c>
      <c r="I1215" s="42" t="s">
        <v>2292</v>
      </c>
      <c r="J1215" s="43">
        <v>81660.800000000003</v>
      </c>
    </row>
    <row r="1216" spans="2:10" ht="14.1" customHeight="1" x14ac:dyDescent="0.25">
      <c r="B1216" s="42" t="s">
        <v>2293</v>
      </c>
      <c r="C1216" s="42" t="s">
        <v>2294</v>
      </c>
      <c r="D1216" s="43">
        <v>129563.2</v>
      </c>
      <c r="E1216" s="41"/>
      <c r="F1216" s="41"/>
      <c r="G1216" s="41"/>
      <c r="H1216" s="42" t="s">
        <v>2293</v>
      </c>
      <c r="I1216" s="42" t="s">
        <v>2294</v>
      </c>
      <c r="J1216" s="43">
        <v>129563.2</v>
      </c>
    </row>
    <row r="1217" spans="2:10" ht="14.1" customHeight="1" x14ac:dyDescent="0.25">
      <c r="B1217" s="42" t="s">
        <v>2295</v>
      </c>
      <c r="C1217" s="42" t="s">
        <v>2296</v>
      </c>
      <c r="D1217" s="43">
        <v>91228.800000000003</v>
      </c>
      <c r="E1217" s="41"/>
      <c r="F1217" s="41"/>
      <c r="G1217" s="41"/>
      <c r="H1217" s="42" t="s">
        <v>2295</v>
      </c>
      <c r="I1217" s="42" t="s">
        <v>2296</v>
      </c>
      <c r="J1217" s="43">
        <v>91228.800000000003</v>
      </c>
    </row>
    <row r="1218" spans="2:10" ht="14.1" customHeight="1" x14ac:dyDescent="0.25">
      <c r="B1218" s="42" t="s">
        <v>2297</v>
      </c>
      <c r="C1218" s="42" t="s">
        <v>2298</v>
      </c>
      <c r="D1218" s="43">
        <v>88816</v>
      </c>
      <c r="E1218" s="41"/>
      <c r="F1218" s="41"/>
      <c r="G1218" s="41"/>
      <c r="H1218" s="42" t="s">
        <v>2297</v>
      </c>
      <c r="I1218" s="42" t="s">
        <v>2298</v>
      </c>
      <c r="J1218" s="43">
        <v>88816</v>
      </c>
    </row>
    <row r="1219" spans="2:10" ht="14.1" customHeight="1" x14ac:dyDescent="0.25">
      <c r="B1219" s="42" t="s">
        <v>2299</v>
      </c>
      <c r="C1219" s="42" t="s">
        <v>2300</v>
      </c>
      <c r="D1219" s="43">
        <v>88816</v>
      </c>
      <c r="E1219" s="41"/>
      <c r="F1219" s="41"/>
      <c r="G1219" s="41"/>
      <c r="H1219" s="42" t="s">
        <v>2299</v>
      </c>
      <c r="I1219" s="42" t="s">
        <v>2300</v>
      </c>
      <c r="J1219" s="43">
        <v>88816</v>
      </c>
    </row>
    <row r="1220" spans="2:10" ht="14.1" customHeight="1" x14ac:dyDescent="0.25">
      <c r="B1220" s="42" t="s">
        <v>2301</v>
      </c>
      <c r="C1220" s="42" t="s">
        <v>2302</v>
      </c>
      <c r="D1220" s="43">
        <v>73216</v>
      </c>
      <c r="E1220" s="41"/>
      <c r="F1220" s="41"/>
      <c r="G1220" s="41"/>
      <c r="H1220" s="42" t="s">
        <v>2301</v>
      </c>
      <c r="I1220" s="42" t="s">
        <v>2302</v>
      </c>
      <c r="J1220" s="43">
        <v>73216</v>
      </c>
    </row>
    <row r="1221" spans="2:10" ht="14.1" customHeight="1" x14ac:dyDescent="0.25">
      <c r="B1221" s="42" t="s">
        <v>2303</v>
      </c>
      <c r="C1221" s="42" t="s">
        <v>2304</v>
      </c>
      <c r="D1221" s="43">
        <v>88816</v>
      </c>
      <c r="E1221" s="41"/>
      <c r="F1221" s="41"/>
      <c r="G1221" s="41"/>
      <c r="H1221" s="42" t="s">
        <v>2303</v>
      </c>
      <c r="I1221" s="42" t="s">
        <v>2304</v>
      </c>
      <c r="J1221" s="43">
        <v>88816</v>
      </c>
    </row>
    <row r="1222" spans="2:10" ht="14.1" customHeight="1" x14ac:dyDescent="0.25">
      <c r="B1222" s="42" t="s">
        <v>2305</v>
      </c>
      <c r="C1222" s="42" t="s">
        <v>2306</v>
      </c>
      <c r="D1222" s="43">
        <v>96408</v>
      </c>
      <c r="E1222" s="41"/>
      <c r="F1222" s="41"/>
      <c r="G1222" s="41"/>
      <c r="H1222" s="42" t="s">
        <v>2305</v>
      </c>
      <c r="I1222" s="42" t="s">
        <v>2306</v>
      </c>
      <c r="J1222" s="43">
        <v>96408</v>
      </c>
    </row>
    <row r="1223" spans="2:10" ht="14.1" customHeight="1" x14ac:dyDescent="0.25">
      <c r="B1223" s="42" t="s">
        <v>2307</v>
      </c>
      <c r="C1223" s="42" t="s">
        <v>2308</v>
      </c>
      <c r="D1223" s="43">
        <v>144123.20000000001</v>
      </c>
      <c r="E1223" s="41"/>
      <c r="F1223" s="41"/>
      <c r="G1223" s="41"/>
      <c r="H1223" s="42" t="s">
        <v>2307</v>
      </c>
      <c r="I1223" s="42" t="s">
        <v>2308</v>
      </c>
      <c r="J1223" s="43">
        <v>152068.79999999999</v>
      </c>
    </row>
    <row r="1224" spans="2:10" ht="14.1" customHeight="1" x14ac:dyDescent="0.25">
      <c r="B1224" s="42" t="s">
        <v>2309</v>
      </c>
      <c r="C1224" s="42" t="s">
        <v>2310</v>
      </c>
      <c r="D1224" s="43">
        <v>81660.800000000003</v>
      </c>
      <c r="E1224" s="41"/>
      <c r="F1224" s="41"/>
      <c r="G1224" s="41"/>
      <c r="H1224" s="42" t="s">
        <v>2309</v>
      </c>
      <c r="I1224" s="42" t="s">
        <v>2310</v>
      </c>
      <c r="J1224" s="43">
        <v>86278.399999999994</v>
      </c>
    </row>
    <row r="1225" spans="2:10" ht="14.1" customHeight="1" x14ac:dyDescent="0.25">
      <c r="B1225" s="42" t="s">
        <v>2311</v>
      </c>
      <c r="C1225" s="42" t="s">
        <v>2312</v>
      </c>
      <c r="D1225" s="43">
        <v>93766.399999999994</v>
      </c>
      <c r="E1225" s="41"/>
      <c r="F1225" s="41"/>
      <c r="G1225" s="41"/>
      <c r="H1225" s="42" t="s">
        <v>2311</v>
      </c>
      <c r="I1225" s="42" t="s">
        <v>2312</v>
      </c>
      <c r="J1225" s="43">
        <v>93766.399999999994</v>
      </c>
    </row>
    <row r="1226" spans="2:10" ht="14.1" customHeight="1" x14ac:dyDescent="0.25">
      <c r="B1226" s="42" t="s">
        <v>2313</v>
      </c>
      <c r="C1226" s="42" t="s">
        <v>2314</v>
      </c>
      <c r="D1226" s="43">
        <v>93766.399999999994</v>
      </c>
      <c r="E1226" s="41"/>
      <c r="F1226" s="41"/>
      <c r="G1226" s="41"/>
      <c r="H1226" s="42" t="s">
        <v>2313</v>
      </c>
      <c r="I1226" s="42" t="s">
        <v>2314</v>
      </c>
      <c r="J1226" s="43">
        <v>93766.399999999994</v>
      </c>
    </row>
    <row r="1227" spans="2:10" ht="14.1" customHeight="1" x14ac:dyDescent="0.25">
      <c r="B1227" s="42" t="s">
        <v>2315</v>
      </c>
      <c r="C1227" s="42" t="s">
        <v>2316</v>
      </c>
      <c r="D1227" s="43">
        <v>84011.199999999997</v>
      </c>
      <c r="E1227" s="41"/>
      <c r="F1227" s="41"/>
      <c r="G1227" s="41"/>
      <c r="H1227" s="42" t="s">
        <v>2315</v>
      </c>
      <c r="I1227" s="42" t="s">
        <v>2316</v>
      </c>
      <c r="J1227" s="43">
        <v>84011.199999999997</v>
      </c>
    </row>
    <row r="1228" spans="2:10" ht="14.1" customHeight="1" x14ac:dyDescent="0.25">
      <c r="B1228" s="42" t="s">
        <v>2317</v>
      </c>
      <c r="C1228" s="42" t="s">
        <v>2318</v>
      </c>
      <c r="D1228" s="43">
        <v>129563.2</v>
      </c>
      <c r="E1228" s="41"/>
      <c r="F1228" s="41"/>
      <c r="G1228" s="41"/>
      <c r="H1228" s="42" t="s">
        <v>2317</v>
      </c>
      <c r="I1228" s="42" t="s">
        <v>2318</v>
      </c>
      <c r="J1228" s="43">
        <v>129563.2</v>
      </c>
    </row>
    <row r="1229" spans="2:10" ht="14.1" customHeight="1" x14ac:dyDescent="0.25">
      <c r="B1229" s="42" t="s">
        <v>2319</v>
      </c>
      <c r="C1229" s="42" t="s">
        <v>2320</v>
      </c>
      <c r="D1229" s="43">
        <v>88816</v>
      </c>
      <c r="E1229" s="41"/>
      <c r="F1229" s="41"/>
      <c r="G1229" s="41"/>
      <c r="H1229" s="42" t="s">
        <v>2319</v>
      </c>
      <c r="I1229" s="42" t="s">
        <v>2320</v>
      </c>
      <c r="J1229" s="43">
        <v>88816</v>
      </c>
    </row>
    <row r="1230" spans="2:10" ht="14.1" customHeight="1" x14ac:dyDescent="0.25">
      <c r="B1230" s="42" t="s">
        <v>2321</v>
      </c>
      <c r="C1230" s="42" t="s">
        <v>2322</v>
      </c>
      <c r="D1230" s="43">
        <v>107411.2</v>
      </c>
      <c r="E1230" s="41"/>
      <c r="F1230" s="41"/>
      <c r="G1230" s="41"/>
      <c r="H1230" s="42" t="s">
        <v>2321</v>
      </c>
      <c r="I1230" s="42" t="s">
        <v>2322</v>
      </c>
      <c r="J1230" s="43">
        <v>107411.2</v>
      </c>
    </row>
    <row r="1231" spans="2:10" ht="14.1" customHeight="1" x14ac:dyDescent="0.25">
      <c r="B1231" s="42" t="s">
        <v>2323</v>
      </c>
      <c r="C1231" s="42" t="s">
        <v>2324</v>
      </c>
      <c r="D1231" s="43">
        <v>107411.2</v>
      </c>
      <c r="E1231" s="41"/>
      <c r="F1231" s="41"/>
      <c r="G1231" s="41"/>
      <c r="H1231" s="42" t="s">
        <v>2323</v>
      </c>
      <c r="I1231" s="42" t="s">
        <v>2324</v>
      </c>
      <c r="J1231" s="43">
        <v>107411.2</v>
      </c>
    </row>
    <row r="1232" spans="2:10" ht="14.1" customHeight="1" x14ac:dyDescent="0.25">
      <c r="B1232" s="42" t="s">
        <v>2325</v>
      </c>
      <c r="C1232" s="42" t="s">
        <v>2326</v>
      </c>
      <c r="D1232" s="43">
        <v>88816</v>
      </c>
      <c r="E1232" s="41"/>
      <c r="F1232" s="41"/>
      <c r="G1232" s="41"/>
      <c r="H1232" s="42" t="s">
        <v>2325</v>
      </c>
      <c r="I1232" s="42" t="s">
        <v>2326</v>
      </c>
      <c r="J1232" s="43">
        <v>88816</v>
      </c>
    </row>
    <row r="1233" spans="2:10" ht="14.1" customHeight="1" x14ac:dyDescent="0.25">
      <c r="B1233" s="42" t="s">
        <v>2327</v>
      </c>
      <c r="C1233" s="42" t="s">
        <v>2328</v>
      </c>
      <c r="D1233" s="43">
        <v>88816</v>
      </c>
      <c r="E1233" s="41"/>
      <c r="F1233" s="41"/>
      <c r="G1233" s="41"/>
      <c r="H1233" s="42" t="s">
        <v>2327</v>
      </c>
      <c r="I1233" s="42" t="s">
        <v>2328</v>
      </c>
      <c r="J1233" s="43">
        <v>88816</v>
      </c>
    </row>
    <row r="1234" spans="2:10" ht="14.1" customHeight="1" x14ac:dyDescent="0.25">
      <c r="B1234" s="42" t="s">
        <v>2329</v>
      </c>
      <c r="C1234" s="42" t="s">
        <v>2330</v>
      </c>
      <c r="D1234" s="43">
        <v>193876.8</v>
      </c>
      <c r="E1234" s="41"/>
      <c r="F1234" s="41"/>
      <c r="G1234" s="41"/>
      <c r="H1234" s="42" t="s">
        <v>2329</v>
      </c>
      <c r="I1234" s="42" t="s">
        <v>2330</v>
      </c>
      <c r="J1234" s="43">
        <v>193876.8</v>
      </c>
    </row>
    <row r="1235" spans="2:10" ht="14.1" customHeight="1" x14ac:dyDescent="0.25">
      <c r="B1235" s="42" t="s">
        <v>2331</v>
      </c>
      <c r="C1235" s="42" t="s">
        <v>2332</v>
      </c>
      <c r="D1235" s="43">
        <v>99049.600000000006</v>
      </c>
      <c r="E1235" s="41"/>
      <c r="F1235" s="41"/>
      <c r="G1235" s="41"/>
      <c r="H1235" s="42" t="s">
        <v>2331</v>
      </c>
      <c r="I1235" s="42" t="s">
        <v>2332</v>
      </c>
      <c r="J1235" s="43">
        <v>99049.600000000006</v>
      </c>
    </row>
    <row r="1236" spans="2:10" ht="14.1" customHeight="1" x14ac:dyDescent="0.25">
      <c r="B1236" s="42" t="s">
        <v>2333</v>
      </c>
      <c r="C1236" s="42" t="s">
        <v>2334</v>
      </c>
      <c r="D1236" s="43">
        <v>104520</v>
      </c>
      <c r="E1236" s="41"/>
      <c r="F1236" s="41"/>
      <c r="G1236" s="41"/>
      <c r="H1236" s="42" t="s">
        <v>2333</v>
      </c>
      <c r="I1236" s="42" t="s">
        <v>2334</v>
      </c>
      <c r="J1236" s="43">
        <v>104520</v>
      </c>
    </row>
    <row r="1237" spans="2:10" ht="14.1" customHeight="1" x14ac:dyDescent="0.25">
      <c r="B1237" s="42" t="s">
        <v>2335</v>
      </c>
      <c r="C1237" s="42" t="s">
        <v>2336</v>
      </c>
      <c r="D1237" s="43">
        <v>104520</v>
      </c>
      <c r="E1237" s="41"/>
      <c r="F1237" s="41"/>
      <c r="G1237" s="41"/>
      <c r="H1237" s="42" t="s">
        <v>2335</v>
      </c>
      <c r="I1237" s="42" t="s">
        <v>2336</v>
      </c>
      <c r="J1237" s="43">
        <v>104520</v>
      </c>
    </row>
    <row r="1238" spans="2:10" ht="14.1" customHeight="1" x14ac:dyDescent="0.25">
      <c r="B1238" s="42" t="s">
        <v>2337</v>
      </c>
      <c r="C1238" s="42" t="s">
        <v>2338</v>
      </c>
      <c r="D1238" s="43">
        <v>93766.399999999994</v>
      </c>
      <c r="E1238" s="41"/>
      <c r="F1238" s="41"/>
      <c r="G1238" s="41"/>
      <c r="H1238" s="42" t="s">
        <v>2337</v>
      </c>
      <c r="I1238" s="42" t="s">
        <v>2338</v>
      </c>
      <c r="J1238" s="43">
        <v>93766.399999999994</v>
      </c>
    </row>
    <row r="1239" spans="2:10" ht="14.1" customHeight="1" x14ac:dyDescent="0.25">
      <c r="B1239" s="42" t="s">
        <v>2339</v>
      </c>
      <c r="C1239" s="42" t="s">
        <v>2340</v>
      </c>
      <c r="D1239" s="43">
        <v>91228.800000000003</v>
      </c>
      <c r="E1239" s="41"/>
      <c r="F1239" s="41"/>
      <c r="G1239" s="41"/>
      <c r="H1239" s="42" t="s">
        <v>2339</v>
      </c>
      <c r="I1239" s="42" t="s">
        <v>2340</v>
      </c>
      <c r="J1239" s="43">
        <v>91228.800000000003</v>
      </c>
    </row>
    <row r="1240" spans="2:10" ht="14.1" customHeight="1" x14ac:dyDescent="0.25">
      <c r="B1240" s="42" t="s">
        <v>2341</v>
      </c>
      <c r="C1240" s="42" t="s">
        <v>2342</v>
      </c>
      <c r="D1240" s="43">
        <v>104520</v>
      </c>
      <c r="E1240" s="41"/>
      <c r="F1240" s="41"/>
      <c r="G1240" s="41"/>
      <c r="H1240" s="42" t="s">
        <v>2341</v>
      </c>
      <c r="I1240" s="42" t="s">
        <v>2342</v>
      </c>
      <c r="J1240" s="43">
        <v>104520</v>
      </c>
    </row>
    <row r="1241" spans="2:10" ht="14.1" customHeight="1" x14ac:dyDescent="0.25">
      <c r="B1241" s="42" t="s">
        <v>2343</v>
      </c>
      <c r="C1241" s="42" t="s">
        <v>2344</v>
      </c>
      <c r="D1241" s="43">
        <v>91228.800000000003</v>
      </c>
      <c r="E1241" s="41"/>
      <c r="F1241" s="41"/>
      <c r="G1241" s="41"/>
      <c r="H1241" s="42" t="s">
        <v>2343</v>
      </c>
      <c r="I1241" s="42" t="s">
        <v>2344</v>
      </c>
      <c r="J1241" s="43">
        <v>91228.800000000003</v>
      </c>
    </row>
    <row r="1242" spans="2:10" ht="14.1" customHeight="1" x14ac:dyDescent="0.25">
      <c r="B1242" s="42" t="s">
        <v>2345</v>
      </c>
      <c r="C1242" s="42" t="s">
        <v>2346</v>
      </c>
      <c r="D1242" s="43">
        <v>110302.39999999999</v>
      </c>
      <c r="E1242" s="41"/>
      <c r="F1242" s="41"/>
      <c r="G1242" s="41"/>
      <c r="H1242" s="42" t="s">
        <v>2345</v>
      </c>
      <c r="I1242" s="42" t="s">
        <v>2346</v>
      </c>
      <c r="J1242" s="43">
        <v>110302.39999999999</v>
      </c>
    </row>
    <row r="1243" spans="2:10" ht="14.1" customHeight="1" x14ac:dyDescent="0.25">
      <c r="B1243" s="42" t="s">
        <v>2347</v>
      </c>
      <c r="C1243" s="42" t="s">
        <v>2348</v>
      </c>
      <c r="D1243" s="43">
        <v>75212.800000000003</v>
      </c>
      <c r="E1243" s="41"/>
      <c r="F1243" s="41"/>
      <c r="G1243" s="41"/>
      <c r="H1243" s="42" t="s">
        <v>2347</v>
      </c>
      <c r="I1243" s="42" t="s">
        <v>2348</v>
      </c>
      <c r="J1243" s="43">
        <v>75212.800000000003</v>
      </c>
    </row>
    <row r="1244" spans="2:10" ht="14.1" customHeight="1" x14ac:dyDescent="0.25">
      <c r="B1244" s="42" t="s">
        <v>2349</v>
      </c>
      <c r="C1244" s="42" t="s">
        <v>2350</v>
      </c>
      <c r="D1244" s="43">
        <v>129563.2</v>
      </c>
      <c r="E1244" s="41"/>
      <c r="F1244" s="41"/>
      <c r="G1244" s="41"/>
      <c r="H1244" s="42" t="s">
        <v>2349</v>
      </c>
      <c r="I1244" s="42" t="s">
        <v>2350</v>
      </c>
      <c r="J1244" s="43">
        <v>129563.2</v>
      </c>
    </row>
    <row r="1245" spans="2:10" ht="14.1" customHeight="1" x14ac:dyDescent="0.25">
      <c r="B1245" s="42" t="s">
        <v>2351</v>
      </c>
      <c r="C1245" s="42" t="s">
        <v>2352</v>
      </c>
      <c r="D1245" s="43">
        <v>140316.79999999999</v>
      </c>
      <c r="E1245" s="41"/>
      <c r="F1245" s="41"/>
      <c r="G1245" s="41"/>
      <c r="H1245" s="42" t="s">
        <v>2351</v>
      </c>
      <c r="I1245" s="42" t="s">
        <v>2352</v>
      </c>
      <c r="J1245" s="43">
        <v>140316.79999999999</v>
      </c>
    </row>
    <row r="1246" spans="2:10" ht="14.1" customHeight="1" x14ac:dyDescent="0.25">
      <c r="B1246" s="42" t="s">
        <v>2353</v>
      </c>
      <c r="C1246" s="42" t="s">
        <v>2354</v>
      </c>
      <c r="D1246" s="43">
        <v>129563.2</v>
      </c>
      <c r="E1246" s="41"/>
      <c r="F1246" s="41"/>
      <c r="G1246" s="41"/>
      <c r="H1246" s="42" t="s">
        <v>2353</v>
      </c>
      <c r="I1246" s="42" t="s">
        <v>2354</v>
      </c>
      <c r="J1246" s="43">
        <v>129563.2</v>
      </c>
    </row>
    <row r="1247" spans="2:10" ht="14.1" customHeight="1" x14ac:dyDescent="0.25">
      <c r="B1247" s="42" t="s">
        <v>2355</v>
      </c>
      <c r="C1247" s="42" t="s">
        <v>2356</v>
      </c>
      <c r="D1247" s="43">
        <v>116334.39999999999</v>
      </c>
      <c r="E1247" s="41"/>
      <c r="F1247" s="41"/>
      <c r="G1247" s="41"/>
      <c r="H1247" s="42" t="s">
        <v>2355</v>
      </c>
      <c r="I1247" s="42" t="s">
        <v>2356</v>
      </c>
      <c r="J1247" s="43">
        <v>116334.39999999999</v>
      </c>
    </row>
    <row r="1248" spans="2:10" ht="14.1" customHeight="1" x14ac:dyDescent="0.25">
      <c r="B1248" s="42" t="s">
        <v>2357</v>
      </c>
      <c r="C1248" s="42" t="s">
        <v>2358</v>
      </c>
      <c r="D1248" s="43">
        <v>104520</v>
      </c>
      <c r="E1248" s="41"/>
      <c r="F1248" s="41"/>
      <c r="G1248" s="41"/>
      <c r="H1248" s="42" t="s">
        <v>2357</v>
      </c>
      <c r="I1248" s="42" t="s">
        <v>2358</v>
      </c>
      <c r="J1248" s="43">
        <v>104520</v>
      </c>
    </row>
    <row r="1249" spans="2:10" ht="14.1" customHeight="1" x14ac:dyDescent="0.25">
      <c r="B1249" s="42" t="s">
        <v>2359</v>
      </c>
      <c r="C1249" s="42" t="s">
        <v>2360</v>
      </c>
      <c r="D1249" s="43">
        <v>104520</v>
      </c>
      <c r="E1249" s="41"/>
      <c r="F1249" s="41"/>
      <c r="G1249" s="41"/>
      <c r="H1249" s="42" t="s">
        <v>2359</v>
      </c>
      <c r="I1249" s="42" t="s">
        <v>2360</v>
      </c>
      <c r="J1249" s="43">
        <v>104520</v>
      </c>
    </row>
    <row r="1250" spans="2:10" ht="14.1" customHeight="1" x14ac:dyDescent="0.25">
      <c r="B1250" s="42" t="s">
        <v>2361</v>
      </c>
      <c r="C1250" s="42" t="s">
        <v>2362</v>
      </c>
      <c r="D1250" s="43">
        <v>93766.399999999994</v>
      </c>
      <c r="E1250" s="41"/>
      <c r="F1250" s="41"/>
      <c r="G1250" s="41"/>
      <c r="H1250" s="42" t="s">
        <v>2361</v>
      </c>
      <c r="I1250" s="42" t="s">
        <v>2362</v>
      </c>
      <c r="J1250" s="43">
        <v>99049.600000000006</v>
      </c>
    </row>
    <row r="1251" spans="2:10" ht="14.1" customHeight="1" x14ac:dyDescent="0.25">
      <c r="B1251" s="42" t="s">
        <v>2363</v>
      </c>
      <c r="C1251" s="42" t="s">
        <v>2364</v>
      </c>
      <c r="D1251" s="43">
        <v>129563.2</v>
      </c>
      <c r="E1251" s="41"/>
      <c r="F1251" s="41"/>
      <c r="G1251" s="41"/>
      <c r="H1251" s="42" t="s">
        <v>2363</v>
      </c>
      <c r="I1251" s="42" t="s">
        <v>2364</v>
      </c>
      <c r="J1251" s="43">
        <v>129563.2</v>
      </c>
    </row>
    <row r="1252" spans="2:10" ht="14.1" customHeight="1" x14ac:dyDescent="0.25">
      <c r="B1252" s="42" t="s">
        <v>2365</v>
      </c>
      <c r="C1252" s="42" t="s">
        <v>2366</v>
      </c>
      <c r="D1252" s="43">
        <v>113318.39999999999</v>
      </c>
      <c r="E1252" s="41"/>
      <c r="F1252" s="41"/>
      <c r="G1252" s="41"/>
      <c r="H1252" s="42" t="s">
        <v>2365</v>
      </c>
      <c r="I1252" s="42" t="s">
        <v>2366</v>
      </c>
      <c r="J1252" s="43">
        <v>113318.39999999999</v>
      </c>
    </row>
    <row r="1253" spans="2:10" ht="14.1" customHeight="1" x14ac:dyDescent="0.25">
      <c r="B1253" s="42" t="s">
        <v>2367</v>
      </c>
      <c r="C1253" s="42" t="s">
        <v>2368</v>
      </c>
      <c r="D1253" s="43">
        <v>110302.39999999999</v>
      </c>
      <c r="E1253" s="41"/>
      <c r="F1253" s="41"/>
      <c r="G1253" s="41"/>
      <c r="H1253" s="42" t="s">
        <v>2367</v>
      </c>
      <c r="I1253" s="42" t="s">
        <v>2368</v>
      </c>
      <c r="J1253" s="43">
        <v>110302.39999999999</v>
      </c>
    </row>
    <row r="1254" spans="2:10" ht="14.1" customHeight="1" x14ac:dyDescent="0.25">
      <c r="B1254" s="42" t="s">
        <v>2369</v>
      </c>
      <c r="C1254" s="42" t="s">
        <v>2370</v>
      </c>
      <c r="D1254" s="43">
        <v>119537.60000000001</v>
      </c>
      <c r="E1254" s="41"/>
      <c r="F1254" s="41"/>
      <c r="G1254" s="41"/>
      <c r="H1254" s="42" t="s">
        <v>2369</v>
      </c>
      <c r="I1254" s="42" t="s">
        <v>2370</v>
      </c>
      <c r="J1254" s="43">
        <v>119537.60000000001</v>
      </c>
    </row>
    <row r="1255" spans="2:10" ht="14.1" customHeight="1" x14ac:dyDescent="0.25">
      <c r="B1255" s="42" t="s">
        <v>2371</v>
      </c>
      <c r="C1255" s="42" t="s">
        <v>2372</v>
      </c>
      <c r="D1255" s="43">
        <v>101753.60000000001</v>
      </c>
      <c r="E1255" s="41"/>
      <c r="F1255" s="41"/>
      <c r="G1255" s="41"/>
      <c r="H1255" s="42" t="s">
        <v>2371</v>
      </c>
      <c r="I1255" s="42" t="s">
        <v>2372</v>
      </c>
      <c r="J1255" s="43">
        <v>101753.60000000001</v>
      </c>
    </row>
    <row r="1256" spans="2:10" ht="14.1" customHeight="1" x14ac:dyDescent="0.25">
      <c r="B1256" s="42" t="s">
        <v>2373</v>
      </c>
      <c r="C1256" s="42" t="s">
        <v>2374</v>
      </c>
      <c r="D1256" s="43">
        <v>119537.60000000001</v>
      </c>
      <c r="E1256" s="41"/>
      <c r="F1256" s="41"/>
      <c r="G1256" s="41"/>
      <c r="H1256" s="42" t="s">
        <v>2373</v>
      </c>
      <c r="I1256" s="42" t="s">
        <v>2374</v>
      </c>
      <c r="J1256" s="43">
        <v>119537.60000000001</v>
      </c>
    </row>
    <row r="1257" spans="2:10" ht="14.1" customHeight="1" x14ac:dyDescent="0.25">
      <c r="B1257" s="42" t="s">
        <v>2375</v>
      </c>
      <c r="C1257" s="42" t="s">
        <v>2376</v>
      </c>
      <c r="D1257" s="43">
        <v>81660.800000000003</v>
      </c>
      <c r="E1257" s="41"/>
      <c r="F1257" s="41"/>
      <c r="G1257" s="41"/>
      <c r="H1257" s="42" t="s">
        <v>2375</v>
      </c>
      <c r="I1257" s="42" t="s">
        <v>2376</v>
      </c>
      <c r="J1257" s="43">
        <v>81660.800000000003</v>
      </c>
    </row>
    <row r="1258" spans="2:10" ht="14.1" customHeight="1" x14ac:dyDescent="0.25">
      <c r="B1258" s="42" t="s">
        <v>2377</v>
      </c>
      <c r="C1258" s="42" t="s">
        <v>2378</v>
      </c>
      <c r="D1258" s="43">
        <v>104520</v>
      </c>
      <c r="E1258" s="41"/>
      <c r="F1258" s="41"/>
      <c r="G1258" s="41"/>
      <c r="H1258" s="42" t="s">
        <v>2377</v>
      </c>
      <c r="I1258" s="42" t="s">
        <v>2378</v>
      </c>
      <c r="J1258" s="43">
        <v>104520</v>
      </c>
    </row>
    <row r="1259" spans="2:10" ht="14.1" customHeight="1" x14ac:dyDescent="0.25">
      <c r="B1259" s="42" t="s">
        <v>2379</v>
      </c>
      <c r="C1259" s="42" t="s">
        <v>2380</v>
      </c>
      <c r="D1259" s="43">
        <v>119537.60000000001</v>
      </c>
      <c r="E1259" s="41"/>
      <c r="F1259" s="41"/>
      <c r="G1259" s="41"/>
      <c r="H1259" s="42" t="s">
        <v>2379</v>
      </c>
      <c r="I1259" s="42" t="s">
        <v>2380</v>
      </c>
      <c r="J1259" s="43">
        <v>119537.60000000001</v>
      </c>
    </row>
    <row r="1260" spans="2:10" ht="14.1" customHeight="1" x14ac:dyDescent="0.25">
      <c r="B1260" s="42" t="s">
        <v>2381</v>
      </c>
      <c r="C1260" s="42" t="s">
        <v>2382</v>
      </c>
      <c r="D1260" s="43">
        <v>140316.79999999999</v>
      </c>
      <c r="E1260" s="41"/>
      <c r="F1260" s="41"/>
      <c r="G1260" s="41"/>
      <c r="H1260" s="42" t="s">
        <v>2381</v>
      </c>
      <c r="I1260" s="42" t="s">
        <v>2382</v>
      </c>
      <c r="J1260" s="43">
        <v>140316.79999999999</v>
      </c>
    </row>
    <row r="1261" spans="2:10" ht="14.1" customHeight="1" x14ac:dyDescent="0.25">
      <c r="B1261" s="42" t="s">
        <v>2383</v>
      </c>
      <c r="C1261" s="42" t="s">
        <v>2384</v>
      </c>
      <c r="D1261" s="43">
        <v>104520</v>
      </c>
      <c r="E1261" s="41"/>
      <c r="F1261" s="41"/>
      <c r="G1261" s="41"/>
      <c r="H1261" s="42" t="s">
        <v>2383</v>
      </c>
      <c r="I1261" s="42" t="s">
        <v>2384</v>
      </c>
      <c r="J1261" s="43">
        <v>104520</v>
      </c>
    </row>
    <row r="1262" spans="2:10" ht="14.1" customHeight="1" x14ac:dyDescent="0.25">
      <c r="B1262" s="42" t="s">
        <v>2385</v>
      </c>
      <c r="C1262" s="42" t="s">
        <v>2386</v>
      </c>
      <c r="D1262" s="43">
        <v>69305.600000000006</v>
      </c>
      <c r="E1262" s="41"/>
      <c r="F1262" s="41"/>
      <c r="G1262" s="41"/>
      <c r="H1262" s="42" t="s">
        <v>2385</v>
      </c>
      <c r="I1262" s="42" t="s">
        <v>2386</v>
      </c>
      <c r="J1262" s="43">
        <v>69305.600000000006</v>
      </c>
    </row>
    <row r="1263" spans="2:10" ht="14.1" customHeight="1" x14ac:dyDescent="0.25">
      <c r="B1263" s="42" t="s">
        <v>2387</v>
      </c>
      <c r="C1263" s="42" t="s">
        <v>2388</v>
      </c>
      <c r="D1263" s="43">
        <v>104520</v>
      </c>
      <c r="E1263" s="41"/>
      <c r="F1263" s="41"/>
      <c r="G1263" s="41"/>
      <c r="H1263" s="42" t="s">
        <v>2387</v>
      </c>
      <c r="I1263" s="42" t="s">
        <v>2388</v>
      </c>
      <c r="J1263" s="43">
        <v>104520</v>
      </c>
    </row>
    <row r="1264" spans="2:10" ht="14.1" customHeight="1" x14ac:dyDescent="0.25">
      <c r="B1264" s="42" t="s">
        <v>2389</v>
      </c>
      <c r="C1264" s="42" t="s">
        <v>2390</v>
      </c>
      <c r="D1264" s="43">
        <v>88816</v>
      </c>
      <c r="E1264" s="41"/>
      <c r="F1264" s="41"/>
      <c r="G1264" s="41"/>
      <c r="H1264" s="42" t="s">
        <v>2389</v>
      </c>
      <c r="I1264" s="42" t="s">
        <v>2390</v>
      </c>
      <c r="J1264" s="43">
        <v>88816</v>
      </c>
    </row>
    <row r="1265" spans="2:10" ht="14.1" customHeight="1" x14ac:dyDescent="0.25">
      <c r="B1265" s="42" t="s">
        <v>2391</v>
      </c>
      <c r="C1265" s="42" t="s">
        <v>2392</v>
      </c>
      <c r="D1265" s="43">
        <v>101753.60000000001</v>
      </c>
      <c r="E1265" s="41"/>
      <c r="F1265" s="41"/>
      <c r="G1265" s="41"/>
      <c r="H1265" s="42" t="s">
        <v>2391</v>
      </c>
      <c r="I1265" s="42" t="s">
        <v>2392</v>
      </c>
      <c r="J1265" s="43">
        <v>101753.60000000001</v>
      </c>
    </row>
    <row r="1266" spans="2:10" ht="14.1" customHeight="1" x14ac:dyDescent="0.25">
      <c r="B1266" s="42" t="s">
        <v>2393</v>
      </c>
      <c r="C1266" s="42" t="s">
        <v>2394</v>
      </c>
      <c r="D1266" s="43">
        <v>243422.4</v>
      </c>
      <c r="E1266" s="41"/>
      <c r="F1266" s="41"/>
      <c r="G1266" s="41"/>
      <c r="H1266" s="42" t="s">
        <v>2393</v>
      </c>
      <c r="I1266" s="42" t="s">
        <v>2394</v>
      </c>
      <c r="J1266" s="43">
        <v>243422.4</v>
      </c>
    </row>
    <row r="1267" spans="2:10" ht="14.1" customHeight="1" x14ac:dyDescent="0.25">
      <c r="B1267" s="42" t="s">
        <v>2395</v>
      </c>
      <c r="C1267" s="42" t="s">
        <v>2396</v>
      </c>
      <c r="D1267" s="43">
        <v>86278.399999999994</v>
      </c>
      <c r="E1267" s="41"/>
      <c r="F1267" s="41"/>
      <c r="G1267" s="41"/>
      <c r="H1267" s="42" t="s">
        <v>2395</v>
      </c>
      <c r="I1267" s="42" t="s">
        <v>2396</v>
      </c>
      <c r="J1267" s="43">
        <v>86278.399999999994</v>
      </c>
    </row>
    <row r="1268" spans="2:10" ht="14.1" customHeight="1" x14ac:dyDescent="0.25">
      <c r="B1268" s="42" t="s">
        <v>2397</v>
      </c>
      <c r="C1268" s="42" t="s">
        <v>2398</v>
      </c>
      <c r="D1268" s="43">
        <v>140316.79999999999</v>
      </c>
      <c r="E1268" s="41"/>
      <c r="F1268" s="41"/>
      <c r="G1268" s="41"/>
      <c r="H1268" s="42" t="s">
        <v>2397</v>
      </c>
      <c r="I1268" s="42" t="s">
        <v>2398</v>
      </c>
      <c r="J1268" s="43">
        <v>140316.79999999999</v>
      </c>
    </row>
    <row r="1269" spans="2:10" ht="14.1" customHeight="1" x14ac:dyDescent="0.25">
      <c r="B1269" s="42" t="s">
        <v>2399</v>
      </c>
      <c r="C1269" s="42" t="s">
        <v>2400</v>
      </c>
      <c r="D1269" s="43">
        <v>86278.399999999994</v>
      </c>
      <c r="E1269" s="41"/>
      <c r="F1269" s="41"/>
      <c r="G1269" s="41"/>
      <c r="H1269" s="42" t="s">
        <v>2399</v>
      </c>
      <c r="I1269" s="42" t="s">
        <v>2400</v>
      </c>
      <c r="J1269" s="43">
        <v>86278.399999999994</v>
      </c>
    </row>
    <row r="1270" spans="2:10" ht="14.1" customHeight="1" x14ac:dyDescent="0.25">
      <c r="B1270" s="42" t="s">
        <v>2401</v>
      </c>
      <c r="C1270" s="42" t="s">
        <v>2402</v>
      </c>
      <c r="D1270" s="43">
        <v>65540.800000000003</v>
      </c>
      <c r="E1270" s="41"/>
      <c r="F1270" s="41"/>
      <c r="G1270" s="41"/>
      <c r="H1270" s="42" t="s">
        <v>2401</v>
      </c>
      <c r="I1270" s="42" t="s">
        <v>2402</v>
      </c>
      <c r="J1270" s="43">
        <v>65540.800000000003</v>
      </c>
    </row>
    <row r="1271" spans="2:10" ht="14.1" customHeight="1" x14ac:dyDescent="0.25">
      <c r="B1271" s="42" t="s">
        <v>2403</v>
      </c>
      <c r="C1271" s="42" t="s">
        <v>2404</v>
      </c>
      <c r="D1271" s="43">
        <v>86278.399999999994</v>
      </c>
      <c r="E1271" s="41"/>
      <c r="F1271" s="41"/>
      <c r="G1271" s="41"/>
      <c r="H1271" s="42" t="s">
        <v>2403</v>
      </c>
      <c r="I1271" s="42" t="s">
        <v>2404</v>
      </c>
      <c r="J1271" s="43">
        <v>86278.399999999994</v>
      </c>
    </row>
    <row r="1272" spans="2:10" ht="14.1" customHeight="1" x14ac:dyDescent="0.25">
      <c r="B1272" s="42" t="s">
        <v>2405</v>
      </c>
      <c r="C1272" s="42" t="s">
        <v>2406</v>
      </c>
      <c r="D1272" s="43">
        <v>129563.2</v>
      </c>
      <c r="E1272" s="41"/>
      <c r="F1272" s="41"/>
      <c r="G1272" s="41"/>
      <c r="H1272" s="42" t="s">
        <v>2405</v>
      </c>
      <c r="I1272" s="42" t="s">
        <v>2406</v>
      </c>
      <c r="J1272" s="43">
        <v>129563.2</v>
      </c>
    </row>
    <row r="1273" spans="2:10" ht="14.1" customHeight="1" x14ac:dyDescent="0.25">
      <c r="B1273" s="42" t="s">
        <v>2407</v>
      </c>
      <c r="C1273" s="42" t="s">
        <v>2408</v>
      </c>
      <c r="D1273" s="43">
        <v>96408</v>
      </c>
      <c r="E1273" s="41"/>
      <c r="F1273" s="41"/>
      <c r="G1273" s="41"/>
      <c r="H1273" s="42" t="s">
        <v>2407</v>
      </c>
      <c r="I1273" s="42" t="s">
        <v>2408</v>
      </c>
      <c r="J1273" s="43">
        <v>96408</v>
      </c>
    </row>
    <row r="1274" spans="2:10" ht="14.1" customHeight="1" x14ac:dyDescent="0.25">
      <c r="B1274" s="42" t="s">
        <v>2409</v>
      </c>
      <c r="C1274" s="42" t="s">
        <v>2410</v>
      </c>
      <c r="D1274" s="43">
        <v>96408</v>
      </c>
      <c r="E1274" s="41"/>
      <c r="F1274" s="41"/>
      <c r="G1274" s="41"/>
      <c r="H1274" s="42" t="s">
        <v>2409</v>
      </c>
      <c r="I1274" s="42" t="s">
        <v>2410</v>
      </c>
      <c r="J1274" s="43">
        <v>96408</v>
      </c>
    </row>
    <row r="1275" spans="2:10" ht="14.1" customHeight="1" x14ac:dyDescent="0.25">
      <c r="B1275" s="42" t="s">
        <v>2411</v>
      </c>
      <c r="C1275" s="42" t="s">
        <v>2412</v>
      </c>
      <c r="D1275" s="43">
        <v>96408</v>
      </c>
      <c r="E1275" s="41"/>
      <c r="F1275" s="41"/>
      <c r="G1275" s="41"/>
      <c r="H1275" s="42" t="s">
        <v>2411</v>
      </c>
      <c r="I1275" s="42" t="s">
        <v>2412</v>
      </c>
      <c r="J1275" s="43">
        <v>96408</v>
      </c>
    </row>
    <row r="1276" spans="2:10" ht="14.1" customHeight="1" x14ac:dyDescent="0.25">
      <c r="B1276" s="42" t="s">
        <v>2413</v>
      </c>
      <c r="C1276" s="42" t="s">
        <v>2414</v>
      </c>
      <c r="D1276" s="43">
        <v>86278.399999999994</v>
      </c>
      <c r="E1276" s="41"/>
      <c r="F1276" s="41"/>
      <c r="G1276" s="41"/>
      <c r="H1276" s="42" t="s">
        <v>2413</v>
      </c>
      <c r="I1276" s="42" t="s">
        <v>2414</v>
      </c>
      <c r="J1276" s="43">
        <v>86278.399999999994</v>
      </c>
    </row>
    <row r="1277" spans="2:10" ht="14.1" customHeight="1" x14ac:dyDescent="0.25">
      <c r="B1277" s="42" t="s">
        <v>2415</v>
      </c>
      <c r="C1277" s="42" t="s">
        <v>2416</v>
      </c>
      <c r="D1277" s="43">
        <v>84011.199999999997</v>
      </c>
      <c r="E1277" s="41"/>
      <c r="F1277" s="41"/>
      <c r="G1277" s="41"/>
      <c r="H1277" s="42" t="s">
        <v>2415</v>
      </c>
      <c r="I1277" s="42" t="s">
        <v>2416</v>
      </c>
      <c r="J1277" s="43">
        <v>84011.199999999997</v>
      </c>
    </row>
    <row r="1278" spans="2:10" ht="14.1" customHeight="1" x14ac:dyDescent="0.25">
      <c r="B1278" s="42" t="s">
        <v>2417</v>
      </c>
      <c r="C1278" s="42" t="s">
        <v>2418</v>
      </c>
      <c r="D1278" s="43">
        <v>96408</v>
      </c>
      <c r="E1278" s="41"/>
      <c r="F1278" s="41"/>
      <c r="G1278" s="41"/>
      <c r="H1278" s="42" t="s">
        <v>2417</v>
      </c>
      <c r="I1278" s="42" t="s">
        <v>2418</v>
      </c>
      <c r="J1278" s="43">
        <v>96408</v>
      </c>
    </row>
    <row r="1279" spans="2:10" ht="14.1" customHeight="1" x14ac:dyDescent="0.25">
      <c r="B1279" s="42" t="s">
        <v>2419</v>
      </c>
      <c r="C1279" s="42" t="s">
        <v>2420</v>
      </c>
      <c r="D1279" s="43">
        <v>73216</v>
      </c>
      <c r="E1279" s="41"/>
      <c r="F1279" s="41"/>
      <c r="G1279" s="41"/>
      <c r="H1279" s="42" t="s">
        <v>2419</v>
      </c>
      <c r="I1279" s="42" t="s">
        <v>2420</v>
      </c>
      <c r="J1279" s="43">
        <v>73216</v>
      </c>
    </row>
    <row r="1280" spans="2:10" ht="14.1" customHeight="1" x14ac:dyDescent="0.25">
      <c r="B1280" s="42" t="s">
        <v>2421</v>
      </c>
      <c r="C1280" s="42" t="s">
        <v>2422</v>
      </c>
      <c r="D1280" s="43">
        <v>140316.79999999999</v>
      </c>
      <c r="E1280" s="41"/>
      <c r="F1280" s="41"/>
      <c r="G1280" s="41"/>
      <c r="H1280" s="42" t="s">
        <v>2421</v>
      </c>
      <c r="I1280" s="42" t="s">
        <v>2422</v>
      </c>
      <c r="J1280" s="43">
        <v>140316.79999999999</v>
      </c>
    </row>
    <row r="1281" spans="2:10" ht="14.1" customHeight="1" x14ac:dyDescent="0.25">
      <c r="B1281" s="42" t="s">
        <v>2423</v>
      </c>
      <c r="C1281" s="42" t="s">
        <v>2424</v>
      </c>
      <c r="D1281" s="43">
        <v>81660.800000000003</v>
      </c>
      <c r="E1281" s="41"/>
      <c r="F1281" s="41"/>
      <c r="G1281" s="41"/>
      <c r="H1281" s="42" t="s">
        <v>2423</v>
      </c>
      <c r="I1281" s="42" t="s">
        <v>2424</v>
      </c>
      <c r="J1281" s="43">
        <v>81660.800000000003</v>
      </c>
    </row>
    <row r="1282" spans="2:10" ht="14.1" customHeight="1" x14ac:dyDescent="0.25">
      <c r="B1282" s="42" t="s">
        <v>2425</v>
      </c>
      <c r="C1282" s="42" t="s">
        <v>2426</v>
      </c>
      <c r="D1282" s="43">
        <v>107411.2</v>
      </c>
      <c r="E1282" s="41"/>
      <c r="F1282" s="41"/>
      <c r="G1282" s="41"/>
      <c r="H1282" s="42" t="s">
        <v>2425</v>
      </c>
      <c r="I1282" s="42" t="s">
        <v>2426</v>
      </c>
      <c r="J1282" s="43">
        <v>107411.2</v>
      </c>
    </row>
    <row r="1283" spans="2:10" ht="14.1" customHeight="1" x14ac:dyDescent="0.25">
      <c r="B1283" s="42" t="s">
        <v>2427</v>
      </c>
      <c r="C1283" s="42" t="s">
        <v>2428</v>
      </c>
      <c r="D1283" s="43">
        <v>84011.199999999997</v>
      </c>
      <c r="E1283" s="41"/>
      <c r="F1283" s="41"/>
      <c r="G1283" s="41"/>
      <c r="H1283" s="42" t="s">
        <v>2427</v>
      </c>
      <c r="I1283" s="42" t="s">
        <v>2428</v>
      </c>
      <c r="J1283" s="43">
        <v>88816</v>
      </c>
    </row>
    <row r="1284" spans="2:10" ht="14.1" customHeight="1" x14ac:dyDescent="0.25">
      <c r="B1284" s="42" t="s">
        <v>2429</v>
      </c>
      <c r="C1284" s="42" t="s">
        <v>2430</v>
      </c>
      <c r="D1284" s="43">
        <v>140316.79999999999</v>
      </c>
      <c r="E1284" s="41"/>
      <c r="F1284" s="41"/>
      <c r="G1284" s="41"/>
      <c r="H1284" s="42" t="s">
        <v>2429</v>
      </c>
      <c r="I1284" s="42" t="s">
        <v>2430</v>
      </c>
      <c r="J1284" s="43">
        <v>140316.79999999999</v>
      </c>
    </row>
    <row r="1285" spans="2:10" ht="14.1" customHeight="1" x14ac:dyDescent="0.25">
      <c r="B1285" s="42" t="s">
        <v>2431</v>
      </c>
      <c r="C1285" s="42" t="s">
        <v>2432</v>
      </c>
      <c r="D1285" s="43">
        <v>99049.600000000006</v>
      </c>
      <c r="E1285" s="41"/>
      <c r="F1285" s="41"/>
      <c r="G1285" s="41"/>
      <c r="H1285" s="42" t="s">
        <v>2431</v>
      </c>
      <c r="I1285" s="42" t="s">
        <v>2432</v>
      </c>
      <c r="J1285" s="43">
        <v>104520</v>
      </c>
    </row>
    <row r="1286" spans="2:10" ht="14.1" customHeight="1" x14ac:dyDescent="0.25">
      <c r="B1286" s="42" t="s">
        <v>2433</v>
      </c>
      <c r="C1286" s="42" t="s">
        <v>2434</v>
      </c>
      <c r="D1286" s="43">
        <v>88816</v>
      </c>
      <c r="E1286" s="41"/>
      <c r="F1286" s="41"/>
      <c r="G1286" s="41"/>
      <c r="H1286" s="42" t="s">
        <v>2433</v>
      </c>
      <c r="I1286" s="42" t="s">
        <v>2434</v>
      </c>
      <c r="J1286" s="43">
        <v>88816</v>
      </c>
    </row>
    <row r="1287" spans="2:10" ht="14.1" customHeight="1" x14ac:dyDescent="0.25">
      <c r="B1287" s="42" t="s">
        <v>2435</v>
      </c>
      <c r="C1287" s="42" t="s">
        <v>2436</v>
      </c>
      <c r="D1287" s="43">
        <v>107411.2</v>
      </c>
      <c r="E1287" s="41"/>
      <c r="F1287" s="41"/>
      <c r="G1287" s="41"/>
      <c r="H1287" s="42" t="s">
        <v>2435</v>
      </c>
      <c r="I1287" s="42" t="s">
        <v>2436</v>
      </c>
      <c r="J1287" s="43">
        <v>107411.2</v>
      </c>
    </row>
    <row r="1288" spans="2:10" ht="14.1" customHeight="1" x14ac:dyDescent="0.25">
      <c r="B1288" s="42" t="s">
        <v>2437</v>
      </c>
      <c r="C1288" s="42" t="s">
        <v>2438</v>
      </c>
      <c r="D1288" s="43">
        <v>129563.2</v>
      </c>
      <c r="E1288" s="41"/>
      <c r="F1288" s="41"/>
      <c r="G1288" s="41"/>
      <c r="H1288" s="42" t="s">
        <v>2437</v>
      </c>
      <c r="I1288" s="42" t="s">
        <v>2438</v>
      </c>
      <c r="J1288" s="43">
        <v>129563.2</v>
      </c>
    </row>
    <row r="1289" spans="2:10" ht="14.1" customHeight="1" x14ac:dyDescent="0.25">
      <c r="B1289" s="42" t="s">
        <v>2439</v>
      </c>
      <c r="C1289" s="42" t="s">
        <v>2440</v>
      </c>
      <c r="D1289" s="43">
        <v>79497.600000000006</v>
      </c>
      <c r="E1289" s="41"/>
      <c r="F1289" s="41"/>
      <c r="G1289" s="41"/>
      <c r="H1289" s="42" t="s">
        <v>2439</v>
      </c>
      <c r="I1289" s="42" t="s">
        <v>2440</v>
      </c>
      <c r="J1289" s="43">
        <v>79497.600000000006</v>
      </c>
    </row>
    <row r="1290" spans="2:10" ht="14.1" customHeight="1" x14ac:dyDescent="0.25">
      <c r="B1290" s="42" t="s">
        <v>2441</v>
      </c>
      <c r="C1290" s="42" t="s">
        <v>2442</v>
      </c>
      <c r="D1290" s="43">
        <v>132995.20000000001</v>
      </c>
      <c r="E1290" s="41"/>
      <c r="F1290" s="41"/>
      <c r="G1290" s="41"/>
      <c r="H1290" s="42" t="s">
        <v>2441</v>
      </c>
      <c r="I1290" s="42" t="s">
        <v>2442</v>
      </c>
      <c r="J1290" s="43">
        <v>140316.79999999999</v>
      </c>
    </row>
    <row r="1291" spans="2:10" ht="14.1" customHeight="1" x14ac:dyDescent="0.25">
      <c r="B1291" s="42" t="s">
        <v>2443</v>
      </c>
      <c r="C1291" s="42" t="s">
        <v>2444</v>
      </c>
      <c r="D1291" s="43">
        <v>79497.600000000006</v>
      </c>
      <c r="E1291" s="41"/>
      <c r="F1291" s="41"/>
      <c r="G1291" s="41"/>
      <c r="H1291" s="42" t="s">
        <v>2443</v>
      </c>
      <c r="I1291" s="42" t="s">
        <v>2444</v>
      </c>
      <c r="J1291" s="43">
        <v>79497.600000000006</v>
      </c>
    </row>
    <row r="1292" spans="2:10" ht="14.1" customHeight="1" x14ac:dyDescent="0.25">
      <c r="B1292" s="42" t="s">
        <v>2445</v>
      </c>
      <c r="C1292" s="42" t="s">
        <v>2446</v>
      </c>
      <c r="D1292" s="43">
        <v>93766.399999999994</v>
      </c>
      <c r="E1292" s="41"/>
      <c r="F1292" s="41"/>
      <c r="G1292" s="41"/>
      <c r="H1292" s="42" t="s">
        <v>2445</v>
      </c>
      <c r="I1292" s="42" t="s">
        <v>2446</v>
      </c>
      <c r="J1292" s="43">
        <v>93766.399999999994</v>
      </c>
    </row>
    <row r="1293" spans="2:10" ht="14.1" customHeight="1" x14ac:dyDescent="0.25">
      <c r="B1293" s="42" t="s">
        <v>2447</v>
      </c>
      <c r="C1293" s="42" t="s">
        <v>2448</v>
      </c>
      <c r="D1293" s="43">
        <v>75212.800000000003</v>
      </c>
      <c r="E1293" s="41"/>
      <c r="F1293" s="41"/>
      <c r="G1293" s="41"/>
      <c r="H1293" s="42" t="s">
        <v>2447</v>
      </c>
      <c r="I1293" s="42" t="s">
        <v>2448</v>
      </c>
      <c r="J1293" s="43">
        <v>75212.800000000003</v>
      </c>
    </row>
    <row r="1294" spans="2:10" ht="14.1" customHeight="1" x14ac:dyDescent="0.25">
      <c r="B1294" s="42" t="s">
        <v>2449</v>
      </c>
      <c r="C1294" s="42" t="s">
        <v>2450</v>
      </c>
      <c r="D1294" s="43">
        <v>96408</v>
      </c>
      <c r="E1294" s="41"/>
      <c r="F1294" s="41"/>
      <c r="G1294" s="41"/>
      <c r="H1294" s="42" t="s">
        <v>2449</v>
      </c>
      <c r="I1294" s="42" t="s">
        <v>2450</v>
      </c>
      <c r="J1294" s="43">
        <v>96408</v>
      </c>
    </row>
    <row r="1295" spans="2:10" ht="14.1" customHeight="1" x14ac:dyDescent="0.25">
      <c r="B1295" s="42" t="s">
        <v>2451</v>
      </c>
      <c r="C1295" s="42" t="s">
        <v>2452</v>
      </c>
      <c r="D1295" s="43">
        <v>93766.399999999994</v>
      </c>
      <c r="E1295" s="41"/>
      <c r="F1295" s="41"/>
      <c r="G1295" s="41"/>
      <c r="H1295" s="42" t="s">
        <v>2451</v>
      </c>
      <c r="I1295" s="42" t="s">
        <v>2452</v>
      </c>
      <c r="J1295" s="43">
        <v>93766.399999999994</v>
      </c>
    </row>
    <row r="1296" spans="2:10" ht="14.1" customHeight="1" x14ac:dyDescent="0.25">
      <c r="B1296" s="42" t="s">
        <v>2453</v>
      </c>
      <c r="C1296" s="42" t="s">
        <v>2454</v>
      </c>
      <c r="D1296" s="43">
        <v>73216</v>
      </c>
      <c r="E1296" s="41"/>
      <c r="F1296" s="41"/>
      <c r="G1296" s="41"/>
      <c r="H1296" s="42" t="s">
        <v>2453</v>
      </c>
      <c r="I1296" s="42" t="s">
        <v>2454</v>
      </c>
      <c r="J1296" s="43">
        <v>73216</v>
      </c>
    </row>
    <row r="1297" spans="2:10" ht="14.1" customHeight="1" x14ac:dyDescent="0.25">
      <c r="B1297" s="42" t="s">
        <v>2455</v>
      </c>
      <c r="C1297" s="42" t="s">
        <v>2456</v>
      </c>
      <c r="D1297" s="43">
        <v>93766.399999999994</v>
      </c>
      <c r="E1297" s="41"/>
      <c r="F1297" s="41"/>
      <c r="G1297" s="41"/>
      <c r="H1297" s="42" t="s">
        <v>2455</v>
      </c>
      <c r="I1297" s="42" t="s">
        <v>2456</v>
      </c>
      <c r="J1297" s="43">
        <v>93766.399999999994</v>
      </c>
    </row>
    <row r="1298" spans="2:10" ht="14.1" customHeight="1" x14ac:dyDescent="0.25">
      <c r="B1298" s="42" t="s">
        <v>2457</v>
      </c>
      <c r="C1298" s="42" t="s">
        <v>2458</v>
      </c>
      <c r="D1298" s="43">
        <v>101753.60000000001</v>
      </c>
      <c r="E1298" s="41"/>
      <c r="F1298" s="41"/>
      <c r="G1298" s="41"/>
      <c r="H1298" s="42" t="s">
        <v>2457</v>
      </c>
      <c r="I1298" s="42" t="s">
        <v>2458</v>
      </c>
      <c r="J1298" s="43">
        <v>101753.60000000001</v>
      </c>
    </row>
    <row r="1299" spans="2:10" ht="14.1" customHeight="1" x14ac:dyDescent="0.25">
      <c r="B1299" s="42" t="s">
        <v>2459</v>
      </c>
      <c r="C1299" s="42" t="s">
        <v>2460</v>
      </c>
      <c r="D1299" s="43">
        <v>81660.800000000003</v>
      </c>
      <c r="E1299" s="41"/>
      <c r="F1299" s="41"/>
      <c r="G1299" s="41"/>
      <c r="H1299" s="42" t="s">
        <v>2459</v>
      </c>
      <c r="I1299" s="42" t="s">
        <v>2460</v>
      </c>
      <c r="J1299" s="43">
        <v>81660.800000000003</v>
      </c>
    </row>
    <row r="1300" spans="2:10" ht="14.1" customHeight="1" x14ac:dyDescent="0.25">
      <c r="B1300" s="42" t="s">
        <v>2461</v>
      </c>
      <c r="C1300" s="42" t="s">
        <v>2462</v>
      </c>
      <c r="D1300" s="43">
        <v>88816</v>
      </c>
      <c r="E1300" s="41"/>
      <c r="F1300" s="41"/>
      <c r="G1300" s="41"/>
      <c r="H1300" s="42" t="s">
        <v>2461</v>
      </c>
      <c r="I1300" s="42" t="s">
        <v>2462</v>
      </c>
      <c r="J1300" s="43">
        <v>88816</v>
      </c>
    </row>
    <row r="1301" spans="2:10" ht="14.1" customHeight="1" x14ac:dyDescent="0.25">
      <c r="B1301" s="42" t="s">
        <v>2463</v>
      </c>
      <c r="C1301" s="42" t="s">
        <v>2464</v>
      </c>
      <c r="D1301" s="43">
        <v>88816</v>
      </c>
      <c r="E1301" s="41"/>
      <c r="F1301" s="41"/>
      <c r="G1301" s="41"/>
      <c r="H1301" s="42" t="s">
        <v>2463</v>
      </c>
      <c r="I1301" s="42" t="s">
        <v>2464</v>
      </c>
      <c r="J1301" s="43">
        <v>88816</v>
      </c>
    </row>
    <row r="1302" spans="2:10" ht="14.1" customHeight="1" x14ac:dyDescent="0.25">
      <c r="B1302" s="42" t="s">
        <v>2465</v>
      </c>
      <c r="C1302" s="42" t="s">
        <v>2466</v>
      </c>
      <c r="D1302" s="43">
        <v>110302.39999999999</v>
      </c>
      <c r="E1302" s="41"/>
      <c r="F1302" s="41"/>
      <c r="G1302" s="41"/>
      <c r="H1302" s="42" t="s">
        <v>2465</v>
      </c>
      <c r="I1302" s="42" t="s">
        <v>2466</v>
      </c>
      <c r="J1302" s="43">
        <v>110302.39999999999</v>
      </c>
    </row>
    <row r="1303" spans="2:10" ht="14.1" customHeight="1" x14ac:dyDescent="0.25">
      <c r="B1303" s="42" t="s">
        <v>2467</v>
      </c>
      <c r="C1303" s="42" t="s">
        <v>2468</v>
      </c>
      <c r="D1303" s="43">
        <v>96408</v>
      </c>
      <c r="E1303" s="41"/>
      <c r="F1303" s="41"/>
      <c r="G1303" s="41"/>
      <c r="H1303" s="42" t="s">
        <v>2467</v>
      </c>
      <c r="I1303" s="42" t="s">
        <v>2468</v>
      </c>
      <c r="J1303" s="43">
        <v>96408</v>
      </c>
    </row>
    <row r="1304" spans="2:10" ht="14.1" customHeight="1" x14ac:dyDescent="0.25">
      <c r="B1304" s="42" t="s">
        <v>2469</v>
      </c>
      <c r="C1304" s="42" t="s">
        <v>2470</v>
      </c>
      <c r="D1304" s="43">
        <v>144123.20000000001</v>
      </c>
      <c r="E1304" s="41"/>
      <c r="F1304" s="41"/>
      <c r="G1304" s="41"/>
      <c r="H1304" s="42" t="s">
        <v>2469</v>
      </c>
      <c r="I1304" s="42" t="s">
        <v>2470</v>
      </c>
      <c r="J1304" s="43">
        <v>152068.79999999999</v>
      </c>
    </row>
    <row r="1305" spans="2:10" ht="14.1" customHeight="1" x14ac:dyDescent="0.25">
      <c r="B1305" s="42" t="s">
        <v>2471</v>
      </c>
      <c r="C1305" s="42" t="s">
        <v>2472</v>
      </c>
      <c r="D1305" s="43">
        <v>88816</v>
      </c>
      <c r="E1305" s="41"/>
      <c r="F1305" s="41"/>
      <c r="G1305" s="41"/>
      <c r="H1305" s="42" t="s">
        <v>2471</v>
      </c>
      <c r="I1305" s="42" t="s">
        <v>2472</v>
      </c>
      <c r="J1305" s="43">
        <v>88816</v>
      </c>
    </row>
    <row r="1306" spans="2:10" ht="14.1" customHeight="1" x14ac:dyDescent="0.25">
      <c r="B1306" s="42" t="s">
        <v>2473</v>
      </c>
      <c r="C1306" s="42" t="s">
        <v>2474</v>
      </c>
      <c r="D1306" s="43">
        <v>84011.199999999997</v>
      </c>
      <c r="E1306" s="41"/>
      <c r="F1306" s="41"/>
      <c r="G1306" s="41"/>
      <c r="H1306" s="42" t="s">
        <v>2473</v>
      </c>
      <c r="I1306" s="42" t="s">
        <v>2474</v>
      </c>
      <c r="J1306" s="43">
        <v>84011.199999999997</v>
      </c>
    </row>
    <row r="1307" spans="2:10" ht="14.1" customHeight="1" x14ac:dyDescent="0.25">
      <c r="B1307" s="42" t="s">
        <v>2475</v>
      </c>
      <c r="C1307" s="42" t="s">
        <v>2476</v>
      </c>
      <c r="D1307" s="43">
        <v>140316.79999999999</v>
      </c>
      <c r="E1307" s="41"/>
      <c r="F1307" s="41"/>
      <c r="G1307" s="41"/>
      <c r="H1307" s="42" t="s">
        <v>2475</v>
      </c>
      <c r="I1307" s="42" t="s">
        <v>2476</v>
      </c>
      <c r="J1307" s="43">
        <v>140316.79999999999</v>
      </c>
    </row>
    <row r="1308" spans="2:10" ht="14.1" customHeight="1" x14ac:dyDescent="0.25">
      <c r="B1308" s="42" t="s">
        <v>2477</v>
      </c>
      <c r="C1308" s="42" t="s">
        <v>2478</v>
      </c>
      <c r="D1308" s="43">
        <v>107411.2</v>
      </c>
      <c r="E1308" s="41"/>
      <c r="F1308" s="41"/>
      <c r="G1308" s="41"/>
      <c r="H1308" s="42" t="s">
        <v>2477</v>
      </c>
      <c r="I1308" s="42" t="s">
        <v>2478</v>
      </c>
      <c r="J1308" s="43">
        <v>107411.2</v>
      </c>
    </row>
    <row r="1309" spans="2:10" ht="14.1" customHeight="1" x14ac:dyDescent="0.25">
      <c r="B1309" s="42" t="s">
        <v>2479</v>
      </c>
      <c r="C1309" s="42" t="s">
        <v>2480</v>
      </c>
      <c r="D1309" s="43">
        <v>88816</v>
      </c>
      <c r="E1309" s="41"/>
      <c r="F1309" s="41"/>
      <c r="G1309" s="41"/>
      <c r="H1309" s="42" t="s">
        <v>2479</v>
      </c>
      <c r="I1309" s="42" t="s">
        <v>2480</v>
      </c>
      <c r="J1309" s="43">
        <v>88816</v>
      </c>
    </row>
    <row r="1310" spans="2:10" ht="14.1" customHeight="1" x14ac:dyDescent="0.25">
      <c r="B1310" s="42" t="s">
        <v>2481</v>
      </c>
      <c r="C1310" s="42" t="s">
        <v>2482</v>
      </c>
      <c r="D1310" s="43">
        <v>104520</v>
      </c>
      <c r="E1310" s="41"/>
      <c r="F1310" s="41"/>
      <c r="G1310" s="41"/>
      <c r="H1310" s="42" t="s">
        <v>2481</v>
      </c>
      <c r="I1310" s="42" t="s">
        <v>2482</v>
      </c>
      <c r="J1310" s="43">
        <v>104520</v>
      </c>
    </row>
    <row r="1311" spans="2:10" ht="14.1" customHeight="1" x14ac:dyDescent="0.25">
      <c r="B1311" s="42" t="s">
        <v>2483</v>
      </c>
      <c r="C1311" s="42" t="s">
        <v>2484</v>
      </c>
      <c r="D1311" s="43">
        <v>88816</v>
      </c>
      <c r="E1311" s="41"/>
      <c r="F1311" s="41"/>
      <c r="G1311" s="41"/>
      <c r="H1311" s="42" t="s">
        <v>2483</v>
      </c>
      <c r="I1311" s="42" t="s">
        <v>2484</v>
      </c>
      <c r="J1311" s="43">
        <v>88816</v>
      </c>
    </row>
    <row r="1312" spans="2:10" ht="14.1" customHeight="1" x14ac:dyDescent="0.25">
      <c r="B1312" s="42" t="s">
        <v>2485</v>
      </c>
      <c r="C1312" s="42" t="s">
        <v>2486</v>
      </c>
      <c r="D1312" s="43">
        <v>99049.600000000006</v>
      </c>
      <c r="E1312" s="41"/>
      <c r="F1312" s="41"/>
      <c r="G1312" s="41"/>
      <c r="H1312" s="42" t="s">
        <v>2485</v>
      </c>
      <c r="I1312" s="42" t="s">
        <v>2486</v>
      </c>
      <c r="J1312" s="43">
        <v>104520</v>
      </c>
    </row>
    <row r="1313" spans="2:10" ht="14.1" customHeight="1" x14ac:dyDescent="0.25">
      <c r="B1313" s="42" t="s">
        <v>2487</v>
      </c>
      <c r="C1313" s="42" t="s">
        <v>2488</v>
      </c>
      <c r="D1313" s="43">
        <v>104520</v>
      </c>
      <c r="E1313" s="41"/>
      <c r="F1313" s="41"/>
      <c r="G1313" s="41"/>
      <c r="H1313" s="42" t="s">
        <v>2487</v>
      </c>
      <c r="I1313" s="42" t="s">
        <v>2488</v>
      </c>
      <c r="J1313" s="43">
        <v>104520</v>
      </c>
    </row>
    <row r="1314" spans="2:10" ht="14.1" customHeight="1" x14ac:dyDescent="0.25">
      <c r="B1314" s="42" t="s">
        <v>2489</v>
      </c>
      <c r="C1314" s="42" t="s">
        <v>2490</v>
      </c>
      <c r="D1314" s="43">
        <v>58760</v>
      </c>
      <c r="E1314" s="41"/>
      <c r="F1314" s="41"/>
      <c r="G1314" s="41"/>
      <c r="H1314" s="42" t="s">
        <v>2489</v>
      </c>
      <c r="I1314" s="42" t="s">
        <v>2490</v>
      </c>
      <c r="J1314" s="43">
        <v>62108.800000000003</v>
      </c>
    </row>
    <row r="1315" spans="2:10" ht="14.1" customHeight="1" x14ac:dyDescent="0.25">
      <c r="B1315" s="42" t="s">
        <v>2491</v>
      </c>
      <c r="C1315" s="42" t="s">
        <v>2492</v>
      </c>
      <c r="D1315" s="43">
        <v>86278.399999999994</v>
      </c>
      <c r="E1315" s="41"/>
      <c r="F1315" s="41"/>
      <c r="G1315" s="41"/>
      <c r="H1315" s="42" t="s">
        <v>2491</v>
      </c>
      <c r="I1315" s="42" t="s">
        <v>2492</v>
      </c>
      <c r="J1315" s="43">
        <v>86278.399999999994</v>
      </c>
    </row>
    <row r="1316" spans="2:10" ht="14.1" customHeight="1" x14ac:dyDescent="0.25">
      <c r="B1316" s="42" t="s">
        <v>2493</v>
      </c>
      <c r="C1316" s="42" t="s">
        <v>2494</v>
      </c>
      <c r="D1316" s="43">
        <v>57283.199999999997</v>
      </c>
      <c r="E1316" s="41"/>
      <c r="F1316" s="41"/>
      <c r="G1316" s="41"/>
      <c r="H1316" s="42" t="s">
        <v>2493</v>
      </c>
      <c r="I1316" s="42" t="s">
        <v>2494</v>
      </c>
      <c r="J1316" s="43">
        <v>57283.199999999997</v>
      </c>
    </row>
    <row r="1317" spans="2:10" ht="14.1" customHeight="1" x14ac:dyDescent="0.25">
      <c r="B1317" s="42" t="s">
        <v>2495</v>
      </c>
      <c r="C1317" s="42" t="s">
        <v>2496</v>
      </c>
      <c r="D1317" s="43">
        <v>84011.199999999997</v>
      </c>
      <c r="E1317" s="41"/>
      <c r="F1317" s="41"/>
      <c r="G1317" s="41"/>
      <c r="H1317" s="42" t="s">
        <v>2495</v>
      </c>
      <c r="I1317" s="42" t="s">
        <v>2496</v>
      </c>
      <c r="J1317" s="43">
        <v>88816</v>
      </c>
    </row>
    <row r="1318" spans="2:10" ht="14.1" customHeight="1" x14ac:dyDescent="0.25">
      <c r="B1318" s="42" t="s">
        <v>2497</v>
      </c>
      <c r="C1318" s="42" t="s">
        <v>2498</v>
      </c>
      <c r="D1318" s="43">
        <v>96408</v>
      </c>
      <c r="E1318" s="41"/>
      <c r="F1318" s="41"/>
      <c r="G1318" s="41"/>
      <c r="H1318" s="42" t="s">
        <v>2497</v>
      </c>
      <c r="I1318" s="42" t="s">
        <v>2498</v>
      </c>
      <c r="J1318" s="43">
        <v>96408</v>
      </c>
    </row>
    <row r="1319" spans="2:10" ht="14.1" customHeight="1" x14ac:dyDescent="0.25">
      <c r="B1319" s="42" t="s">
        <v>2499</v>
      </c>
      <c r="C1319" s="42" t="s">
        <v>2500</v>
      </c>
      <c r="D1319" s="43">
        <v>84011.199999999997</v>
      </c>
      <c r="E1319" s="41"/>
      <c r="F1319" s="41"/>
      <c r="G1319" s="41"/>
      <c r="H1319" s="42" t="s">
        <v>2499</v>
      </c>
      <c r="I1319" s="42" t="s">
        <v>2500</v>
      </c>
      <c r="J1319" s="43">
        <v>84011.199999999997</v>
      </c>
    </row>
    <row r="1320" spans="2:10" ht="14.1" customHeight="1" x14ac:dyDescent="0.25">
      <c r="B1320" s="42" t="s">
        <v>2501</v>
      </c>
      <c r="C1320" s="42" t="s">
        <v>2502</v>
      </c>
      <c r="D1320" s="43">
        <v>160451.20000000001</v>
      </c>
      <c r="E1320" s="41"/>
      <c r="F1320" s="41"/>
      <c r="G1320" s="41"/>
      <c r="H1320" s="42" t="s">
        <v>2501</v>
      </c>
      <c r="I1320" s="42" t="s">
        <v>2502</v>
      </c>
      <c r="J1320" s="43">
        <v>160451.20000000001</v>
      </c>
    </row>
    <row r="1321" spans="2:10" ht="14.1" customHeight="1" x14ac:dyDescent="0.25">
      <c r="B1321" s="42" t="s">
        <v>2503</v>
      </c>
      <c r="C1321" s="42" t="s">
        <v>2504</v>
      </c>
      <c r="D1321" s="43">
        <v>93766.399999999994</v>
      </c>
      <c r="E1321" s="41"/>
      <c r="F1321" s="41"/>
      <c r="G1321" s="41"/>
      <c r="H1321" s="42" t="s">
        <v>2503</v>
      </c>
      <c r="I1321" s="42" t="s">
        <v>2504</v>
      </c>
      <c r="J1321" s="43">
        <v>93766.399999999994</v>
      </c>
    </row>
    <row r="1322" spans="2:10" ht="14.1" customHeight="1" x14ac:dyDescent="0.25">
      <c r="B1322" s="42" t="s">
        <v>2505</v>
      </c>
      <c r="C1322" s="42" t="s">
        <v>2506</v>
      </c>
      <c r="D1322" s="43">
        <v>86278.399999999994</v>
      </c>
      <c r="E1322" s="41"/>
      <c r="F1322" s="41"/>
      <c r="G1322" s="41"/>
      <c r="H1322" s="42" t="s">
        <v>2505</v>
      </c>
      <c r="I1322" s="42" t="s">
        <v>2506</v>
      </c>
      <c r="J1322" s="43">
        <v>86278.399999999994</v>
      </c>
    </row>
    <row r="1323" spans="2:10" ht="14.1" customHeight="1" x14ac:dyDescent="0.25">
      <c r="B1323" s="42" t="s">
        <v>2507</v>
      </c>
      <c r="C1323" s="42" t="s">
        <v>2508</v>
      </c>
      <c r="D1323" s="43">
        <v>119537.60000000001</v>
      </c>
      <c r="E1323" s="41"/>
      <c r="F1323" s="41"/>
      <c r="G1323" s="41"/>
      <c r="H1323" s="42" t="s">
        <v>2507</v>
      </c>
      <c r="I1323" s="42" t="s">
        <v>2508</v>
      </c>
      <c r="J1323" s="43">
        <v>119537.60000000001</v>
      </c>
    </row>
    <row r="1324" spans="2:10" ht="14.1" customHeight="1" x14ac:dyDescent="0.25">
      <c r="B1324" s="42" t="s">
        <v>2509</v>
      </c>
      <c r="C1324" s="42" t="s">
        <v>2510</v>
      </c>
      <c r="D1324" s="43">
        <v>88816</v>
      </c>
      <c r="E1324" s="41"/>
      <c r="F1324" s="41"/>
      <c r="G1324" s="41"/>
      <c r="H1324" s="42" t="s">
        <v>2509</v>
      </c>
      <c r="I1324" s="42" t="s">
        <v>2510</v>
      </c>
      <c r="J1324" s="43">
        <v>88816</v>
      </c>
    </row>
    <row r="1325" spans="2:10" ht="14.1" customHeight="1" x14ac:dyDescent="0.25">
      <c r="B1325" s="42" t="s">
        <v>2511</v>
      </c>
      <c r="C1325" s="42" t="s">
        <v>2512</v>
      </c>
      <c r="D1325" s="43">
        <v>88816</v>
      </c>
      <c r="E1325" s="41"/>
      <c r="F1325" s="41"/>
      <c r="G1325" s="41"/>
      <c r="H1325" s="42" t="s">
        <v>2511</v>
      </c>
      <c r="I1325" s="42" t="s">
        <v>2512</v>
      </c>
      <c r="J1325" s="43">
        <v>88816</v>
      </c>
    </row>
    <row r="1326" spans="2:10" ht="14.1" customHeight="1" x14ac:dyDescent="0.25">
      <c r="B1326" s="42" t="s">
        <v>2513</v>
      </c>
      <c r="C1326" s="42" t="s">
        <v>2514</v>
      </c>
      <c r="D1326" s="43">
        <v>107411.2</v>
      </c>
      <c r="E1326" s="41"/>
      <c r="F1326" s="41"/>
      <c r="G1326" s="41"/>
      <c r="H1326" s="42" t="s">
        <v>2513</v>
      </c>
      <c r="I1326" s="42" t="s">
        <v>2514</v>
      </c>
      <c r="J1326" s="43">
        <v>107411.2</v>
      </c>
    </row>
    <row r="1327" spans="2:10" ht="14.1" customHeight="1" x14ac:dyDescent="0.25">
      <c r="B1327" s="42" t="s">
        <v>2515</v>
      </c>
      <c r="C1327" s="42" t="s">
        <v>2516</v>
      </c>
      <c r="D1327" s="43">
        <v>86278.399999999994</v>
      </c>
      <c r="E1327" s="41"/>
      <c r="F1327" s="41"/>
      <c r="G1327" s="41"/>
      <c r="H1327" s="42" t="s">
        <v>2515</v>
      </c>
      <c r="I1327" s="42" t="s">
        <v>2516</v>
      </c>
      <c r="J1327" s="43">
        <v>86278.399999999994</v>
      </c>
    </row>
    <row r="1328" spans="2:10" ht="14.1" customHeight="1" x14ac:dyDescent="0.25">
      <c r="B1328" s="42" t="s">
        <v>2517</v>
      </c>
      <c r="C1328" s="42" t="s">
        <v>2518</v>
      </c>
      <c r="D1328" s="43">
        <v>91228.800000000003</v>
      </c>
      <c r="E1328" s="41"/>
      <c r="F1328" s="41"/>
      <c r="G1328" s="41"/>
      <c r="H1328" s="42" t="s">
        <v>2517</v>
      </c>
      <c r="I1328" s="42" t="s">
        <v>2518</v>
      </c>
      <c r="J1328" s="43">
        <v>91228.800000000003</v>
      </c>
    </row>
    <row r="1329" spans="2:10" ht="14.1" customHeight="1" x14ac:dyDescent="0.25">
      <c r="B1329" s="42" t="s">
        <v>2519</v>
      </c>
      <c r="C1329" s="42" t="s">
        <v>2520</v>
      </c>
      <c r="D1329" s="43">
        <v>129563.2</v>
      </c>
      <c r="E1329" s="41"/>
      <c r="F1329" s="41"/>
      <c r="G1329" s="41"/>
      <c r="H1329" s="42" t="s">
        <v>2519</v>
      </c>
      <c r="I1329" s="42" t="s">
        <v>2520</v>
      </c>
      <c r="J1329" s="43">
        <v>129563.2</v>
      </c>
    </row>
    <row r="1330" spans="2:10" ht="14.1" customHeight="1" x14ac:dyDescent="0.25">
      <c r="B1330" s="42" t="s">
        <v>2521</v>
      </c>
      <c r="C1330" s="42" t="s">
        <v>2522</v>
      </c>
      <c r="D1330" s="43">
        <v>71219.199999999997</v>
      </c>
      <c r="E1330" s="41"/>
      <c r="F1330" s="41"/>
      <c r="G1330" s="41"/>
      <c r="H1330" s="42" t="s">
        <v>2521</v>
      </c>
      <c r="I1330" s="42" t="s">
        <v>2522</v>
      </c>
      <c r="J1330" s="43">
        <v>71219.199999999997</v>
      </c>
    </row>
    <row r="1331" spans="2:10" ht="14.1" customHeight="1" x14ac:dyDescent="0.25">
      <c r="B1331" s="42" t="s">
        <v>2523</v>
      </c>
      <c r="C1331" s="42" t="s">
        <v>2524</v>
      </c>
      <c r="D1331" s="43">
        <v>99049.600000000006</v>
      </c>
      <c r="E1331" s="41"/>
      <c r="F1331" s="41"/>
      <c r="G1331" s="41"/>
      <c r="H1331" s="42" t="s">
        <v>2523</v>
      </c>
      <c r="I1331" s="42" t="s">
        <v>2524</v>
      </c>
      <c r="J1331" s="43">
        <v>99049.600000000006</v>
      </c>
    </row>
    <row r="1332" spans="2:10" ht="14.1" customHeight="1" x14ac:dyDescent="0.25">
      <c r="B1332" s="42" t="s">
        <v>2525</v>
      </c>
      <c r="C1332" s="42" t="s">
        <v>2526</v>
      </c>
      <c r="D1332" s="43">
        <v>96408</v>
      </c>
      <c r="E1332" s="41"/>
      <c r="F1332" s="41"/>
      <c r="G1332" s="41"/>
      <c r="H1332" s="42" t="s">
        <v>2525</v>
      </c>
      <c r="I1332" s="42" t="s">
        <v>2526</v>
      </c>
      <c r="J1332" s="43">
        <v>96408</v>
      </c>
    </row>
    <row r="1333" spans="2:10" ht="14.1" customHeight="1" x14ac:dyDescent="0.25">
      <c r="B1333" s="42" t="s">
        <v>2527</v>
      </c>
      <c r="C1333" s="42" t="s">
        <v>2528</v>
      </c>
      <c r="D1333" s="43">
        <v>86278.399999999994</v>
      </c>
      <c r="E1333" s="41"/>
      <c r="F1333" s="41"/>
      <c r="G1333" s="41"/>
      <c r="H1333" s="42" t="s">
        <v>2527</v>
      </c>
      <c r="I1333" s="42" t="s">
        <v>2528</v>
      </c>
      <c r="J1333" s="43">
        <v>86278.399999999994</v>
      </c>
    </row>
    <row r="1334" spans="2:10" ht="14.1" customHeight="1" x14ac:dyDescent="0.25">
      <c r="B1334" s="42" t="s">
        <v>2529</v>
      </c>
      <c r="C1334" s="42" t="s">
        <v>2530</v>
      </c>
      <c r="D1334" s="43">
        <v>88816</v>
      </c>
      <c r="E1334" s="41"/>
      <c r="F1334" s="41"/>
      <c r="G1334" s="41"/>
      <c r="H1334" s="42" t="s">
        <v>2529</v>
      </c>
      <c r="I1334" s="42" t="s">
        <v>2530</v>
      </c>
      <c r="J1334" s="43">
        <v>88816</v>
      </c>
    </row>
    <row r="1335" spans="2:10" ht="14.1" customHeight="1" x14ac:dyDescent="0.25">
      <c r="B1335" s="42" t="s">
        <v>2531</v>
      </c>
      <c r="C1335" s="42" t="s">
        <v>2532</v>
      </c>
      <c r="D1335" s="43">
        <v>79497.600000000006</v>
      </c>
      <c r="E1335" s="41"/>
      <c r="F1335" s="41"/>
      <c r="G1335" s="41"/>
      <c r="H1335" s="42" t="s">
        <v>2531</v>
      </c>
      <c r="I1335" s="42" t="s">
        <v>2532</v>
      </c>
      <c r="J1335" s="43">
        <v>84011.199999999997</v>
      </c>
    </row>
    <row r="1336" spans="2:10" ht="14.1" customHeight="1" x14ac:dyDescent="0.25">
      <c r="B1336" s="42" t="s">
        <v>2533</v>
      </c>
      <c r="C1336" s="42" t="s">
        <v>2534</v>
      </c>
      <c r="D1336" s="43">
        <v>86278.399999999994</v>
      </c>
      <c r="E1336" s="41"/>
      <c r="F1336" s="41"/>
      <c r="G1336" s="41"/>
      <c r="H1336" s="42" t="s">
        <v>2533</v>
      </c>
      <c r="I1336" s="42" t="s">
        <v>2534</v>
      </c>
      <c r="J1336" s="43">
        <v>86278.399999999994</v>
      </c>
    </row>
    <row r="1337" spans="2:10" ht="14.1" customHeight="1" x14ac:dyDescent="0.25">
      <c r="B1337" s="42" t="s">
        <v>2535</v>
      </c>
      <c r="C1337" s="42" t="s">
        <v>2536</v>
      </c>
      <c r="D1337" s="43">
        <v>110302.39999999999</v>
      </c>
      <c r="E1337" s="41"/>
      <c r="F1337" s="41"/>
      <c r="G1337" s="41"/>
      <c r="H1337" s="42" t="s">
        <v>2535</v>
      </c>
      <c r="I1337" s="42" t="s">
        <v>2536</v>
      </c>
      <c r="J1337" s="43">
        <v>110302.39999999999</v>
      </c>
    </row>
    <row r="1338" spans="2:10" ht="14.1" customHeight="1" x14ac:dyDescent="0.25">
      <c r="B1338" s="42" t="s">
        <v>2537</v>
      </c>
      <c r="C1338" s="42" t="s">
        <v>2538</v>
      </c>
      <c r="D1338" s="43">
        <v>88816</v>
      </c>
      <c r="E1338" s="41"/>
      <c r="F1338" s="41"/>
      <c r="G1338" s="41"/>
      <c r="H1338" s="42" t="s">
        <v>2537</v>
      </c>
      <c r="I1338" s="42" t="s">
        <v>2538</v>
      </c>
      <c r="J1338" s="43">
        <v>88816</v>
      </c>
    </row>
    <row r="1339" spans="2:10" ht="14.1" customHeight="1" x14ac:dyDescent="0.25">
      <c r="B1339" s="42" t="s">
        <v>2539</v>
      </c>
      <c r="C1339" s="42" t="s">
        <v>2540</v>
      </c>
      <c r="D1339" s="43">
        <v>86278.399999999994</v>
      </c>
      <c r="E1339" s="41"/>
      <c r="F1339" s="41"/>
      <c r="G1339" s="41"/>
      <c r="H1339" s="42" t="s">
        <v>2539</v>
      </c>
      <c r="I1339" s="42" t="s">
        <v>2540</v>
      </c>
      <c r="J1339" s="43">
        <v>86278.399999999994</v>
      </c>
    </row>
    <row r="1340" spans="2:10" ht="14.1" customHeight="1" x14ac:dyDescent="0.25">
      <c r="B1340" s="42" t="s">
        <v>2541</v>
      </c>
      <c r="C1340" s="42" t="s">
        <v>2542</v>
      </c>
      <c r="D1340" s="43">
        <v>129563.2</v>
      </c>
      <c r="E1340" s="41"/>
      <c r="F1340" s="41"/>
      <c r="G1340" s="41"/>
      <c r="H1340" s="42" t="s">
        <v>2541</v>
      </c>
      <c r="I1340" s="42" t="s">
        <v>2542</v>
      </c>
      <c r="J1340" s="43">
        <v>136572.79999999999</v>
      </c>
    </row>
    <row r="1341" spans="2:10" ht="14.1" customHeight="1" x14ac:dyDescent="0.25">
      <c r="B1341" s="42" t="s">
        <v>2543</v>
      </c>
      <c r="C1341" s="42" t="s">
        <v>2544</v>
      </c>
      <c r="D1341" s="43">
        <v>110302.39999999999</v>
      </c>
      <c r="E1341" s="41"/>
      <c r="F1341" s="41"/>
      <c r="G1341" s="41"/>
      <c r="H1341" s="42" t="s">
        <v>2543</v>
      </c>
      <c r="I1341" s="42" t="s">
        <v>2544</v>
      </c>
      <c r="J1341" s="43">
        <v>110302.39999999999</v>
      </c>
    </row>
    <row r="1342" spans="2:10" ht="14.1" customHeight="1" x14ac:dyDescent="0.25">
      <c r="B1342" s="42" t="s">
        <v>2545</v>
      </c>
      <c r="C1342" s="42" t="s">
        <v>2546</v>
      </c>
      <c r="D1342" s="43">
        <v>73216</v>
      </c>
      <c r="E1342" s="41"/>
      <c r="F1342" s="41"/>
      <c r="G1342" s="41"/>
      <c r="H1342" s="42" t="s">
        <v>2545</v>
      </c>
      <c r="I1342" s="42" t="s">
        <v>2546</v>
      </c>
      <c r="J1342" s="43">
        <v>73216</v>
      </c>
    </row>
    <row r="1343" spans="2:10" ht="14.1" customHeight="1" x14ac:dyDescent="0.25">
      <c r="B1343" s="42" t="s">
        <v>2547</v>
      </c>
      <c r="C1343" s="42" t="s">
        <v>2548</v>
      </c>
      <c r="D1343" s="43">
        <v>104520</v>
      </c>
      <c r="E1343" s="41"/>
      <c r="F1343" s="41"/>
      <c r="G1343" s="41"/>
      <c r="H1343" s="42" t="s">
        <v>2547</v>
      </c>
      <c r="I1343" s="42" t="s">
        <v>2548</v>
      </c>
      <c r="J1343" s="43">
        <v>104520</v>
      </c>
    </row>
    <row r="1344" spans="2:10" ht="14.1" customHeight="1" x14ac:dyDescent="0.25">
      <c r="B1344" s="42" t="s">
        <v>2549</v>
      </c>
      <c r="C1344" s="42" t="s">
        <v>2550</v>
      </c>
      <c r="D1344" s="43">
        <v>91228.800000000003</v>
      </c>
      <c r="E1344" s="41"/>
      <c r="F1344" s="41"/>
      <c r="G1344" s="41"/>
      <c r="H1344" s="42" t="s">
        <v>2549</v>
      </c>
      <c r="I1344" s="42" t="s">
        <v>2550</v>
      </c>
      <c r="J1344" s="43">
        <v>91228.800000000003</v>
      </c>
    </row>
    <row r="1345" spans="2:10" ht="14.1" customHeight="1" x14ac:dyDescent="0.25">
      <c r="B1345" s="42" t="s">
        <v>2551</v>
      </c>
      <c r="C1345" s="42" t="s">
        <v>2552</v>
      </c>
      <c r="D1345" s="43">
        <v>129563.2</v>
      </c>
      <c r="E1345" s="41"/>
      <c r="F1345" s="41"/>
      <c r="G1345" s="41"/>
      <c r="H1345" s="42" t="s">
        <v>2551</v>
      </c>
      <c r="I1345" s="42" t="s">
        <v>2552</v>
      </c>
      <c r="J1345" s="43">
        <v>129563.2</v>
      </c>
    </row>
    <row r="1346" spans="2:10" ht="14.1" customHeight="1" x14ac:dyDescent="0.25">
      <c r="B1346" s="42" t="s">
        <v>2553</v>
      </c>
      <c r="C1346" s="42" t="s">
        <v>2554</v>
      </c>
      <c r="D1346" s="43">
        <v>104520</v>
      </c>
      <c r="E1346" s="41"/>
      <c r="F1346" s="41"/>
      <c r="G1346" s="41"/>
      <c r="H1346" s="42" t="s">
        <v>2553</v>
      </c>
      <c r="I1346" s="42" t="s">
        <v>2554</v>
      </c>
      <c r="J1346" s="43">
        <v>104520</v>
      </c>
    </row>
    <row r="1347" spans="2:10" ht="14.1" customHeight="1" x14ac:dyDescent="0.25">
      <c r="B1347" s="42" t="s">
        <v>2555</v>
      </c>
      <c r="C1347" s="42" t="s">
        <v>2556</v>
      </c>
      <c r="D1347" s="43">
        <v>126006.39999999999</v>
      </c>
      <c r="E1347" s="41"/>
      <c r="F1347" s="41"/>
      <c r="G1347" s="41"/>
      <c r="H1347" s="42" t="s">
        <v>2555</v>
      </c>
      <c r="I1347" s="42" t="s">
        <v>2556</v>
      </c>
      <c r="J1347" s="43">
        <v>126006.39999999999</v>
      </c>
    </row>
    <row r="1348" spans="2:10" ht="14.1" customHeight="1" x14ac:dyDescent="0.25">
      <c r="B1348" s="42" t="s">
        <v>2557</v>
      </c>
      <c r="C1348" s="42" t="s">
        <v>2558</v>
      </c>
      <c r="D1348" s="43">
        <v>79497.600000000006</v>
      </c>
      <c r="E1348" s="41"/>
      <c r="F1348" s="41"/>
      <c r="G1348" s="41"/>
      <c r="H1348" s="42" t="s">
        <v>2557</v>
      </c>
      <c r="I1348" s="42" t="s">
        <v>2558</v>
      </c>
      <c r="J1348" s="43">
        <v>79497.600000000006</v>
      </c>
    </row>
    <row r="1349" spans="2:10" ht="14.1" customHeight="1" x14ac:dyDescent="0.25">
      <c r="B1349" s="42" t="s">
        <v>2559</v>
      </c>
      <c r="C1349" s="42" t="s">
        <v>2560</v>
      </c>
      <c r="D1349" s="43">
        <v>110302.39999999999</v>
      </c>
      <c r="E1349" s="41"/>
      <c r="F1349" s="41"/>
      <c r="G1349" s="41"/>
      <c r="H1349" s="42" t="s">
        <v>2559</v>
      </c>
      <c r="I1349" s="42" t="s">
        <v>2560</v>
      </c>
      <c r="J1349" s="43">
        <v>110302.39999999999</v>
      </c>
    </row>
    <row r="1350" spans="2:10" ht="14.1" customHeight="1" x14ac:dyDescent="0.25">
      <c r="B1350" s="42" t="s">
        <v>2561</v>
      </c>
      <c r="C1350" s="42" t="s">
        <v>2562</v>
      </c>
      <c r="D1350" s="43">
        <v>77355.199999999997</v>
      </c>
      <c r="E1350" s="41"/>
      <c r="F1350" s="41"/>
      <c r="G1350" s="41"/>
      <c r="H1350" s="42" t="s">
        <v>2561</v>
      </c>
      <c r="I1350" s="42" t="s">
        <v>2562</v>
      </c>
      <c r="J1350" s="43">
        <v>77355.199999999997</v>
      </c>
    </row>
    <row r="1351" spans="2:10" ht="14.1" customHeight="1" x14ac:dyDescent="0.25">
      <c r="B1351" s="42" t="s">
        <v>2563</v>
      </c>
      <c r="C1351" s="42" t="s">
        <v>2564</v>
      </c>
      <c r="D1351" s="43">
        <v>88816</v>
      </c>
      <c r="E1351" s="41"/>
      <c r="F1351" s="41"/>
      <c r="G1351" s="41"/>
      <c r="H1351" s="42" t="s">
        <v>2563</v>
      </c>
      <c r="I1351" s="42" t="s">
        <v>2564</v>
      </c>
      <c r="J1351" s="43">
        <v>88816</v>
      </c>
    </row>
    <row r="1352" spans="2:10" ht="14.1" customHeight="1" x14ac:dyDescent="0.25">
      <c r="B1352" s="42" t="s">
        <v>2565</v>
      </c>
      <c r="C1352" s="42" t="s">
        <v>2566</v>
      </c>
      <c r="D1352" s="43">
        <v>110302.39999999999</v>
      </c>
      <c r="E1352" s="41"/>
      <c r="F1352" s="41"/>
      <c r="G1352" s="41"/>
      <c r="H1352" s="42" t="s">
        <v>2565</v>
      </c>
      <c r="I1352" s="42" t="s">
        <v>2566</v>
      </c>
      <c r="J1352" s="43">
        <v>110302.39999999999</v>
      </c>
    </row>
    <row r="1353" spans="2:10" ht="14.1" customHeight="1" x14ac:dyDescent="0.25">
      <c r="B1353" s="42" t="s">
        <v>2567</v>
      </c>
      <c r="C1353" s="42" t="s">
        <v>2568</v>
      </c>
      <c r="D1353" s="43">
        <v>79497.600000000006</v>
      </c>
      <c r="E1353" s="41"/>
      <c r="F1353" s="41"/>
      <c r="G1353" s="41"/>
      <c r="H1353" s="42" t="s">
        <v>2567</v>
      </c>
      <c r="I1353" s="42" t="s">
        <v>2568</v>
      </c>
      <c r="J1353" s="43">
        <v>79497.600000000006</v>
      </c>
    </row>
    <row r="1354" spans="2:10" ht="14.1" customHeight="1" x14ac:dyDescent="0.25">
      <c r="B1354" s="42" t="s">
        <v>2569</v>
      </c>
      <c r="C1354" s="42" t="s">
        <v>2570</v>
      </c>
      <c r="D1354" s="43">
        <v>91228.800000000003</v>
      </c>
      <c r="E1354" s="41"/>
      <c r="F1354" s="41"/>
      <c r="G1354" s="41"/>
      <c r="H1354" s="42" t="s">
        <v>2569</v>
      </c>
      <c r="I1354" s="42" t="s">
        <v>2570</v>
      </c>
      <c r="J1354" s="43">
        <v>91228.800000000003</v>
      </c>
    </row>
    <row r="1355" spans="2:10" ht="14.1" customHeight="1" x14ac:dyDescent="0.25">
      <c r="B1355" s="42" t="s">
        <v>2571</v>
      </c>
      <c r="C1355" s="42" t="s">
        <v>2572</v>
      </c>
      <c r="D1355" s="43">
        <v>81660.800000000003</v>
      </c>
      <c r="E1355" s="41"/>
      <c r="F1355" s="41"/>
      <c r="G1355" s="41"/>
      <c r="H1355" s="42" t="s">
        <v>2571</v>
      </c>
      <c r="I1355" s="42" t="s">
        <v>2572</v>
      </c>
      <c r="J1355" s="43">
        <v>81660.800000000003</v>
      </c>
    </row>
    <row r="1356" spans="2:10" ht="14.1" customHeight="1" x14ac:dyDescent="0.25">
      <c r="B1356" s="42" t="s">
        <v>2573</v>
      </c>
      <c r="C1356" s="42" t="s">
        <v>2574</v>
      </c>
      <c r="D1356" s="43">
        <v>110302.39999999999</v>
      </c>
      <c r="E1356" s="41"/>
      <c r="F1356" s="41"/>
      <c r="G1356" s="41"/>
      <c r="H1356" s="42" t="s">
        <v>2573</v>
      </c>
      <c r="I1356" s="42" t="s">
        <v>2574</v>
      </c>
      <c r="J1356" s="43">
        <v>110302.39999999999</v>
      </c>
    </row>
    <row r="1357" spans="2:10" ht="14.1" customHeight="1" x14ac:dyDescent="0.25">
      <c r="B1357" s="42" t="s">
        <v>2575</v>
      </c>
      <c r="C1357" s="42" t="s">
        <v>2576</v>
      </c>
      <c r="D1357" s="43">
        <v>126006.39999999999</v>
      </c>
      <c r="E1357" s="41"/>
      <c r="F1357" s="41"/>
      <c r="G1357" s="41"/>
      <c r="H1357" s="42" t="s">
        <v>2575</v>
      </c>
      <c r="I1357" s="42" t="s">
        <v>2576</v>
      </c>
      <c r="J1357" s="43">
        <v>126006.39999999999</v>
      </c>
    </row>
    <row r="1358" spans="2:10" ht="14.1" customHeight="1" x14ac:dyDescent="0.25">
      <c r="B1358" s="42" t="s">
        <v>2577</v>
      </c>
      <c r="C1358" s="42" t="s">
        <v>2578</v>
      </c>
      <c r="D1358" s="43">
        <v>84011.199999999997</v>
      </c>
      <c r="E1358" s="41"/>
      <c r="F1358" s="41"/>
      <c r="G1358" s="41"/>
      <c r="H1358" s="42" t="s">
        <v>2577</v>
      </c>
      <c r="I1358" s="42" t="s">
        <v>2578</v>
      </c>
      <c r="J1358" s="43">
        <v>84011.199999999997</v>
      </c>
    </row>
    <row r="1359" spans="2:10" ht="14.1" customHeight="1" x14ac:dyDescent="0.25">
      <c r="B1359" s="42" t="s">
        <v>2579</v>
      </c>
      <c r="C1359" s="42" t="s">
        <v>2580</v>
      </c>
      <c r="D1359" s="43">
        <v>91228.800000000003</v>
      </c>
      <c r="E1359" s="41"/>
      <c r="F1359" s="41"/>
      <c r="G1359" s="41"/>
      <c r="H1359" s="42" t="s">
        <v>2579</v>
      </c>
      <c r="I1359" s="42" t="s">
        <v>2580</v>
      </c>
      <c r="J1359" s="43">
        <v>91228.800000000003</v>
      </c>
    </row>
    <row r="1360" spans="2:10" ht="14.1" customHeight="1" x14ac:dyDescent="0.25">
      <c r="B1360" s="42" t="s">
        <v>2581</v>
      </c>
      <c r="C1360" s="42" t="s">
        <v>2582</v>
      </c>
      <c r="D1360" s="43">
        <v>88816</v>
      </c>
      <c r="E1360" s="41"/>
      <c r="F1360" s="41"/>
      <c r="G1360" s="41"/>
      <c r="H1360" s="42" t="s">
        <v>2581</v>
      </c>
      <c r="I1360" s="42" t="s">
        <v>2582</v>
      </c>
      <c r="J1360" s="43">
        <v>88816</v>
      </c>
    </row>
    <row r="1361" spans="2:10" ht="14.1" customHeight="1" x14ac:dyDescent="0.25">
      <c r="B1361" s="42" t="s">
        <v>2583</v>
      </c>
      <c r="C1361" s="42" t="s">
        <v>2584</v>
      </c>
      <c r="D1361" s="43">
        <v>101753.60000000001</v>
      </c>
      <c r="E1361" s="41"/>
      <c r="F1361" s="41"/>
      <c r="G1361" s="41"/>
      <c r="H1361" s="42" t="s">
        <v>2583</v>
      </c>
      <c r="I1361" s="42" t="s">
        <v>2584</v>
      </c>
      <c r="J1361" s="43">
        <v>104520</v>
      </c>
    </row>
    <row r="1362" spans="2:10" ht="14.1" customHeight="1" x14ac:dyDescent="0.25">
      <c r="B1362" s="42" t="s">
        <v>2585</v>
      </c>
      <c r="C1362" s="42" t="s">
        <v>2586</v>
      </c>
      <c r="D1362" s="43">
        <v>88816</v>
      </c>
      <c r="E1362" s="41"/>
      <c r="F1362" s="41"/>
      <c r="G1362" s="41"/>
      <c r="H1362" s="42" t="s">
        <v>2585</v>
      </c>
      <c r="I1362" s="42" t="s">
        <v>2586</v>
      </c>
      <c r="J1362" s="43">
        <v>88816</v>
      </c>
    </row>
    <row r="1363" spans="2:10" ht="14.1" customHeight="1" x14ac:dyDescent="0.25">
      <c r="B1363" s="42" t="s">
        <v>2587</v>
      </c>
      <c r="C1363" s="42" t="s">
        <v>2588</v>
      </c>
      <c r="D1363" s="43">
        <v>88816</v>
      </c>
      <c r="E1363" s="41"/>
      <c r="F1363" s="41"/>
      <c r="G1363" s="41"/>
      <c r="H1363" s="42" t="s">
        <v>2587</v>
      </c>
      <c r="I1363" s="42" t="s">
        <v>2588</v>
      </c>
      <c r="J1363" s="43">
        <v>88816</v>
      </c>
    </row>
    <row r="1364" spans="2:10" ht="14.1" customHeight="1" x14ac:dyDescent="0.25">
      <c r="B1364" s="42" t="s">
        <v>2589</v>
      </c>
      <c r="C1364" s="42" t="s">
        <v>2590</v>
      </c>
      <c r="D1364" s="43">
        <v>88816</v>
      </c>
      <c r="E1364" s="41"/>
      <c r="F1364" s="41"/>
      <c r="G1364" s="41"/>
      <c r="H1364" s="42" t="s">
        <v>2589</v>
      </c>
      <c r="I1364" s="42" t="s">
        <v>2590</v>
      </c>
      <c r="J1364" s="43">
        <v>88816</v>
      </c>
    </row>
    <row r="1365" spans="2:10" ht="14.1" customHeight="1" x14ac:dyDescent="0.25">
      <c r="B1365" s="42" t="s">
        <v>2591</v>
      </c>
      <c r="C1365" s="42" t="s">
        <v>2592</v>
      </c>
      <c r="D1365" s="43">
        <v>77355.199999999997</v>
      </c>
      <c r="E1365" s="41"/>
      <c r="F1365" s="41"/>
      <c r="G1365" s="41"/>
      <c r="H1365" s="42" t="s">
        <v>2591</v>
      </c>
      <c r="I1365" s="42" t="s">
        <v>2592</v>
      </c>
      <c r="J1365" s="43">
        <v>77355.199999999997</v>
      </c>
    </row>
    <row r="1366" spans="2:10" ht="14.1" customHeight="1" x14ac:dyDescent="0.25">
      <c r="B1366" s="42" t="s">
        <v>2593</v>
      </c>
      <c r="C1366" s="42" t="s">
        <v>2594</v>
      </c>
      <c r="D1366" s="43">
        <v>88816</v>
      </c>
      <c r="E1366" s="41"/>
      <c r="F1366" s="41"/>
      <c r="G1366" s="41"/>
      <c r="H1366" s="42" t="s">
        <v>2593</v>
      </c>
      <c r="I1366" s="42" t="s">
        <v>2594</v>
      </c>
      <c r="J1366" s="43">
        <v>88816</v>
      </c>
    </row>
    <row r="1367" spans="2:10" ht="14.1" customHeight="1" x14ac:dyDescent="0.25">
      <c r="B1367" s="42" t="s">
        <v>2595</v>
      </c>
      <c r="C1367" s="42" t="s">
        <v>2596</v>
      </c>
      <c r="D1367" s="43">
        <v>104520</v>
      </c>
      <c r="E1367" s="41"/>
      <c r="F1367" s="41"/>
      <c r="G1367" s="41"/>
      <c r="H1367" s="42" t="s">
        <v>2595</v>
      </c>
      <c r="I1367" s="42" t="s">
        <v>2596</v>
      </c>
      <c r="J1367" s="43">
        <v>104520</v>
      </c>
    </row>
    <row r="1368" spans="2:10" ht="14.1" customHeight="1" x14ac:dyDescent="0.25">
      <c r="B1368" s="42" t="s">
        <v>2597</v>
      </c>
      <c r="C1368" s="42" t="s">
        <v>2598</v>
      </c>
      <c r="D1368" s="43">
        <v>91228.800000000003</v>
      </c>
      <c r="E1368" s="41"/>
      <c r="F1368" s="41"/>
      <c r="G1368" s="41"/>
      <c r="H1368" s="42" t="s">
        <v>2597</v>
      </c>
      <c r="I1368" s="42" t="s">
        <v>2598</v>
      </c>
      <c r="J1368" s="43">
        <v>91228.800000000003</v>
      </c>
    </row>
    <row r="1369" spans="2:10" ht="14.1" customHeight="1" x14ac:dyDescent="0.25">
      <c r="B1369" s="42" t="s">
        <v>2599</v>
      </c>
      <c r="C1369" s="42" t="s">
        <v>2600</v>
      </c>
      <c r="D1369" s="43">
        <v>231192</v>
      </c>
      <c r="E1369" s="41"/>
      <c r="F1369" s="41"/>
      <c r="G1369" s="41"/>
      <c r="H1369" s="42" t="s">
        <v>2599</v>
      </c>
      <c r="I1369" s="42" t="s">
        <v>2600</v>
      </c>
      <c r="J1369" s="43">
        <v>231192</v>
      </c>
    </row>
    <row r="1370" spans="2:10" ht="14.1" customHeight="1" x14ac:dyDescent="0.25">
      <c r="B1370" s="42" t="s">
        <v>2601</v>
      </c>
      <c r="C1370" s="42" t="s">
        <v>2602</v>
      </c>
      <c r="D1370" s="43">
        <v>81660.800000000003</v>
      </c>
      <c r="E1370" s="41"/>
      <c r="F1370" s="41"/>
      <c r="G1370" s="41"/>
      <c r="H1370" s="42" t="s">
        <v>2601</v>
      </c>
      <c r="I1370" s="42" t="s">
        <v>2602</v>
      </c>
      <c r="J1370" s="43">
        <v>81660.800000000003</v>
      </c>
    </row>
    <row r="1371" spans="2:10" ht="14.1" customHeight="1" x14ac:dyDescent="0.25">
      <c r="B1371" s="42" t="s">
        <v>2603</v>
      </c>
      <c r="C1371" s="42" t="s">
        <v>2604</v>
      </c>
      <c r="D1371" s="43">
        <v>86278.399999999994</v>
      </c>
      <c r="E1371" s="41"/>
      <c r="F1371" s="41"/>
      <c r="G1371" s="41"/>
      <c r="H1371" s="42" t="s">
        <v>2603</v>
      </c>
      <c r="I1371" s="42" t="s">
        <v>2604</v>
      </c>
      <c r="J1371" s="43">
        <v>88816</v>
      </c>
    </row>
    <row r="1372" spans="2:10" ht="14.1" customHeight="1" x14ac:dyDescent="0.25">
      <c r="B1372" s="42" t="s">
        <v>2605</v>
      </c>
      <c r="C1372" s="42" t="s">
        <v>2606</v>
      </c>
      <c r="D1372" s="43">
        <v>88816</v>
      </c>
      <c r="E1372" s="41"/>
      <c r="F1372" s="41"/>
      <c r="G1372" s="41"/>
      <c r="H1372" s="42" t="s">
        <v>2605</v>
      </c>
      <c r="I1372" s="42" t="s">
        <v>2606</v>
      </c>
      <c r="J1372" s="43">
        <v>88816</v>
      </c>
    </row>
    <row r="1373" spans="2:10" ht="14.1" customHeight="1" x14ac:dyDescent="0.25">
      <c r="B1373" s="42" t="s">
        <v>2607</v>
      </c>
      <c r="C1373" s="42" t="s">
        <v>2608</v>
      </c>
      <c r="D1373" s="43">
        <v>88816</v>
      </c>
      <c r="E1373" s="41"/>
      <c r="F1373" s="41"/>
      <c r="G1373" s="41"/>
      <c r="H1373" s="42" t="s">
        <v>2607</v>
      </c>
      <c r="I1373" s="42" t="s">
        <v>2608</v>
      </c>
      <c r="J1373" s="43">
        <v>88816</v>
      </c>
    </row>
    <row r="1374" spans="2:10" ht="14.1" customHeight="1" x14ac:dyDescent="0.25">
      <c r="B1374" s="42" t="s">
        <v>2609</v>
      </c>
      <c r="C1374" s="42" t="s">
        <v>2610</v>
      </c>
      <c r="D1374" s="43">
        <v>88816</v>
      </c>
      <c r="E1374" s="41"/>
      <c r="F1374" s="41"/>
      <c r="G1374" s="41"/>
      <c r="H1374" s="42" t="s">
        <v>2609</v>
      </c>
      <c r="I1374" s="42" t="s">
        <v>2610</v>
      </c>
      <c r="J1374" s="43">
        <v>88816</v>
      </c>
    </row>
    <row r="1375" spans="2:10" ht="14.1" customHeight="1" x14ac:dyDescent="0.25">
      <c r="B1375" s="42" t="s">
        <v>2611</v>
      </c>
      <c r="C1375" s="42" t="s">
        <v>2612</v>
      </c>
      <c r="D1375" s="43">
        <v>88816</v>
      </c>
      <c r="E1375" s="41"/>
      <c r="F1375" s="41"/>
      <c r="G1375" s="41"/>
      <c r="H1375" s="42" t="s">
        <v>2611</v>
      </c>
      <c r="I1375" s="42" t="s">
        <v>2612</v>
      </c>
      <c r="J1375" s="43">
        <v>88816</v>
      </c>
    </row>
    <row r="1376" spans="2:10" ht="14.1" customHeight="1" x14ac:dyDescent="0.25">
      <c r="B1376" s="42" t="s">
        <v>2613</v>
      </c>
      <c r="C1376" s="42" t="s">
        <v>2614</v>
      </c>
      <c r="D1376" s="43">
        <v>88816</v>
      </c>
      <c r="E1376" s="41"/>
      <c r="F1376" s="41"/>
      <c r="G1376" s="41"/>
      <c r="H1376" s="42" t="s">
        <v>2613</v>
      </c>
      <c r="I1376" s="42" t="s">
        <v>2614</v>
      </c>
      <c r="J1376" s="43">
        <v>88816</v>
      </c>
    </row>
    <row r="1377" spans="2:10" ht="14.1" customHeight="1" x14ac:dyDescent="0.25">
      <c r="B1377" s="42" t="s">
        <v>2615</v>
      </c>
      <c r="C1377" s="42" t="s">
        <v>2616</v>
      </c>
      <c r="D1377" s="43">
        <v>88816</v>
      </c>
      <c r="E1377" s="41"/>
      <c r="F1377" s="41"/>
      <c r="G1377" s="41"/>
      <c r="H1377" s="42" t="s">
        <v>2615</v>
      </c>
      <c r="I1377" s="42" t="s">
        <v>2616</v>
      </c>
      <c r="J1377" s="43">
        <v>88816</v>
      </c>
    </row>
    <row r="1378" spans="2:10" ht="14.1" customHeight="1" x14ac:dyDescent="0.25">
      <c r="B1378" s="42" t="s">
        <v>2617</v>
      </c>
      <c r="C1378" s="42" t="s">
        <v>2618</v>
      </c>
      <c r="D1378" s="43">
        <v>88816</v>
      </c>
      <c r="E1378" s="41"/>
      <c r="F1378" s="41"/>
      <c r="G1378" s="41"/>
      <c r="H1378" s="42" t="s">
        <v>2617</v>
      </c>
      <c r="I1378" s="42" t="s">
        <v>2618</v>
      </c>
      <c r="J1378" s="43">
        <v>88816</v>
      </c>
    </row>
    <row r="1379" spans="2:10" ht="14.1" customHeight="1" x14ac:dyDescent="0.25">
      <c r="B1379" s="42" t="s">
        <v>2619</v>
      </c>
      <c r="C1379" s="42" t="s">
        <v>2620</v>
      </c>
      <c r="D1379" s="43">
        <v>88816</v>
      </c>
      <c r="E1379" s="41"/>
      <c r="F1379" s="41"/>
      <c r="G1379" s="41"/>
      <c r="H1379" s="42" t="s">
        <v>2619</v>
      </c>
      <c r="I1379" s="42" t="s">
        <v>2620</v>
      </c>
      <c r="J1379" s="43">
        <v>88816</v>
      </c>
    </row>
    <row r="1380" spans="2:10" ht="14.1" customHeight="1" x14ac:dyDescent="0.25">
      <c r="B1380" s="42" t="s">
        <v>2621</v>
      </c>
      <c r="C1380" s="42" t="s">
        <v>2622</v>
      </c>
      <c r="D1380" s="43">
        <v>81660.800000000003</v>
      </c>
      <c r="E1380" s="41"/>
      <c r="F1380" s="41"/>
      <c r="G1380" s="41"/>
      <c r="H1380" s="42" t="s">
        <v>2621</v>
      </c>
      <c r="I1380" s="42" t="s">
        <v>2622</v>
      </c>
      <c r="J1380" s="43">
        <v>81660.800000000003</v>
      </c>
    </row>
    <row r="1381" spans="2:10" ht="14.1" customHeight="1" x14ac:dyDescent="0.25">
      <c r="B1381" s="42" t="s">
        <v>2623</v>
      </c>
      <c r="C1381" s="42" t="s">
        <v>2624</v>
      </c>
      <c r="D1381" s="43">
        <v>84011.199999999997</v>
      </c>
      <c r="E1381" s="41"/>
      <c r="F1381" s="41"/>
      <c r="G1381" s="41"/>
      <c r="H1381" s="42" t="s">
        <v>2623</v>
      </c>
      <c r="I1381" s="42" t="s">
        <v>2624</v>
      </c>
      <c r="J1381" s="43">
        <v>88816</v>
      </c>
    </row>
    <row r="1382" spans="2:10" ht="14.1" customHeight="1" x14ac:dyDescent="0.25">
      <c r="B1382" s="42" t="s">
        <v>2625</v>
      </c>
      <c r="C1382" s="42" t="s">
        <v>2626</v>
      </c>
      <c r="D1382" s="43">
        <v>86278.399999999994</v>
      </c>
      <c r="E1382" s="41"/>
      <c r="F1382" s="41"/>
      <c r="G1382" s="41"/>
      <c r="H1382" s="42" t="s">
        <v>2625</v>
      </c>
      <c r="I1382" s="42" t="s">
        <v>2626</v>
      </c>
      <c r="J1382" s="43">
        <v>88816</v>
      </c>
    </row>
    <row r="1383" spans="2:10" ht="14.1" customHeight="1" x14ac:dyDescent="0.25">
      <c r="B1383" s="42" t="s">
        <v>2627</v>
      </c>
      <c r="C1383" s="42" t="s">
        <v>2628</v>
      </c>
      <c r="D1383" s="43">
        <v>88816</v>
      </c>
      <c r="E1383" s="41"/>
      <c r="F1383" s="41"/>
      <c r="G1383" s="41"/>
      <c r="H1383" s="42" t="s">
        <v>2627</v>
      </c>
      <c r="I1383" s="42" t="s">
        <v>2628</v>
      </c>
      <c r="J1383" s="43">
        <v>88816</v>
      </c>
    </row>
    <row r="1384" spans="2:10" ht="14.1" customHeight="1" x14ac:dyDescent="0.25">
      <c r="B1384" s="42" t="s">
        <v>2629</v>
      </c>
      <c r="C1384" s="42" t="s">
        <v>2630</v>
      </c>
      <c r="D1384" s="43">
        <v>88816</v>
      </c>
      <c r="E1384" s="41"/>
      <c r="F1384" s="41"/>
      <c r="G1384" s="41"/>
      <c r="H1384" s="42" t="s">
        <v>2629</v>
      </c>
      <c r="I1384" s="42" t="s">
        <v>2630</v>
      </c>
      <c r="J1384" s="43">
        <v>88816</v>
      </c>
    </row>
    <row r="1385" spans="2:10" ht="14.1" customHeight="1" x14ac:dyDescent="0.25">
      <c r="B1385" s="42" t="s">
        <v>2631</v>
      </c>
      <c r="C1385" s="42" t="s">
        <v>2632</v>
      </c>
      <c r="D1385" s="43">
        <v>88816</v>
      </c>
      <c r="E1385" s="41"/>
      <c r="F1385" s="41"/>
      <c r="G1385" s="41"/>
      <c r="H1385" s="42" t="s">
        <v>2631</v>
      </c>
      <c r="I1385" s="42" t="s">
        <v>2632</v>
      </c>
      <c r="J1385" s="43">
        <v>88816</v>
      </c>
    </row>
    <row r="1386" spans="2:10" ht="14.1" customHeight="1" x14ac:dyDescent="0.25">
      <c r="B1386" s="42" t="s">
        <v>2633</v>
      </c>
      <c r="C1386" s="42" t="s">
        <v>2634</v>
      </c>
      <c r="D1386" s="43">
        <v>88816</v>
      </c>
      <c r="E1386" s="41"/>
      <c r="F1386" s="41"/>
      <c r="G1386" s="41"/>
      <c r="H1386" s="42" t="s">
        <v>2633</v>
      </c>
      <c r="I1386" s="42" t="s">
        <v>2634</v>
      </c>
      <c r="J1386" s="43">
        <v>88816</v>
      </c>
    </row>
    <row r="1387" spans="2:10" ht="14.1" customHeight="1" x14ac:dyDescent="0.25">
      <c r="B1387" s="42" t="s">
        <v>2635</v>
      </c>
      <c r="C1387" s="42" t="s">
        <v>2636</v>
      </c>
      <c r="D1387" s="43">
        <v>88816</v>
      </c>
      <c r="E1387" s="41"/>
      <c r="F1387" s="41"/>
      <c r="G1387" s="41"/>
      <c r="H1387" s="42" t="s">
        <v>2635</v>
      </c>
      <c r="I1387" s="42" t="s">
        <v>2636</v>
      </c>
      <c r="J1387" s="43">
        <v>88816</v>
      </c>
    </row>
    <row r="1388" spans="2:10" ht="14.1" customHeight="1" x14ac:dyDescent="0.25">
      <c r="B1388" s="42" t="s">
        <v>2637</v>
      </c>
      <c r="C1388" s="42" t="s">
        <v>2638</v>
      </c>
      <c r="D1388" s="43">
        <v>86278.399999999994</v>
      </c>
      <c r="E1388" s="41"/>
      <c r="F1388" s="41"/>
      <c r="G1388" s="41"/>
      <c r="H1388" s="42" t="s">
        <v>2637</v>
      </c>
      <c r="I1388" s="42" t="s">
        <v>2638</v>
      </c>
      <c r="J1388" s="43">
        <v>88816</v>
      </c>
    </row>
    <row r="1389" spans="2:10" ht="14.1" customHeight="1" x14ac:dyDescent="0.25">
      <c r="B1389" s="42" t="s">
        <v>2639</v>
      </c>
      <c r="C1389" s="42" t="s">
        <v>2640</v>
      </c>
      <c r="D1389" s="43">
        <v>86278.399999999994</v>
      </c>
      <c r="E1389" s="41"/>
      <c r="F1389" s="41"/>
      <c r="G1389" s="41"/>
      <c r="H1389" s="42" t="s">
        <v>2639</v>
      </c>
      <c r="I1389" s="42" t="s">
        <v>2640</v>
      </c>
      <c r="J1389" s="43">
        <v>88816</v>
      </c>
    </row>
    <row r="1390" spans="2:10" ht="14.1" customHeight="1" x14ac:dyDescent="0.25">
      <c r="B1390" s="42" t="s">
        <v>2641</v>
      </c>
      <c r="C1390" s="42" t="s">
        <v>2642</v>
      </c>
      <c r="D1390" s="43">
        <v>88816</v>
      </c>
      <c r="E1390" s="41"/>
      <c r="F1390" s="41"/>
      <c r="G1390" s="41"/>
      <c r="H1390" s="42" t="s">
        <v>2641</v>
      </c>
      <c r="I1390" s="42" t="s">
        <v>2642</v>
      </c>
      <c r="J1390" s="43">
        <v>88816</v>
      </c>
    </row>
    <row r="1391" spans="2:10" ht="14.1" customHeight="1" x14ac:dyDescent="0.25">
      <c r="B1391" s="42" t="s">
        <v>2643</v>
      </c>
      <c r="C1391" s="42" t="s">
        <v>2644</v>
      </c>
      <c r="D1391" s="43">
        <v>88816</v>
      </c>
      <c r="E1391" s="41"/>
      <c r="F1391" s="41"/>
      <c r="G1391" s="41"/>
      <c r="H1391" s="42" t="s">
        <v>2643</v>
      </c>
      <c r="I1391" s="42" t="s">
        <v>2644</v>
      </c>
      <c r="J1391" s="43">
        <v>88816</v>
      </c>
    </row>
    <row r="1392" spans="2:10" ht="14.1" customHeight="1" x14ac:dyDescent="0.25">
      <c r="B1392" s="42" t="s">
        <v>2645</v>
      </c>
      <c r="C1392" s="42" t="s">
        <v>2646</v>
      </c>
      <c r="D1392" s="43">
        <v>86278.399999999994</v>
      </c>
      <c r="E1392" s="41"/>
      <c r="F1392" s="41"/>
      <c r="G1392" s="41"/>
      <c r="H1392" s="42" t="s">
        <v>2645</v>
      </c>
      <c r="I1392" s="42" t="s">
        <v>2646</v>
      </c>
      <c r="J1392" s="43">
        <v>88816</v>
      </c>
    </row>
    <row r="1393" spans="2:10" ht="14.1" customHeight="1" x14ac:dyDescent="0.25">
      <c r="B1393" s="42" t="s">
        <v>2647</v>
      </c>
      <c r="C1393" s="42" t="s">
        <v>2648</v>
      </c>
      <c r="D1393" s="43">
        <v>86278.399999999994</v>
      </c>
      <c r="E1393" s="41"/>
      <c r="F1393" s="41"/>
      <c r="G1393" s="41"/>
      <c r="H1393" s="42" t="s">
        <v>2647</v>
      </c>
      <c r="I1393" s="42" t="s">
        <v>2648</v>
      </c>
      <c r="J1393" s="43">
        <v>88816</v>
      </c>
    </row>
    <row r="1394" spans="2:10" ht="14.1" customHeight="1" x14ac:dyDescent="0.25">
      <c r="B1394" s="42" t="s">
        <v>2649</v>
      </c>
      <c r="C1394" s="42" t="s">
        <v>2650</v>
      </c>
      <c r="D1394" s="43">
        <v>88816</v>
      </c>
      <c r="E1394" s="41"/>
      <c r="F1394" s="41"/>
      <c r="G1394" s="41"/>
      <c r="H1394" s="42" t="s">
        <v>2649</v>
      </c>
      <c r="I1394" s="42" t="s">
        <v>2650</v>
      </c>
      <c r="J1394" s="43">
        <v>88816</v>
      </c>
    </row>
    <row r="1395" spans="2:10" ht="14.1" customHeight="1" x14ac:dyDescent="0.25">
      <c r="B1395" s="42" t="s">
        <v>2651</v>
      </c>
      <c r="C1395" s="42" t="s">
        <v>2652</v>
      </c>
      <c r="D1395" s="43">
        <v>110302.39999999999</v>
      </c>
      <c r="E1395" s="41"/>
      <c r="F1395" s="41"/>
      <c r="G1395" s="41"/>
      <c r="H1395" s="42" t="s">
        <v>2651</v>
      </c>
      <c r="I1395" s="42" t="s">
        <v>2652</v>
      </c>
      <c r="J1395" s="43">
        <v>110302.39999999999</v>
      </c>
    </row>
    <row r="1396" spans="2:10" ht="14.1" customHeight="1" x14ac:dyDescent="0.25">
      <c r="B1396" s="42" t="s">
        <v>2653</v>
      </c>
      <c r="C1396" s="42" t="s">
        <v>2654</v>
      </c>
      <c r="D1396" s="43">
        <v>96408</v>
      </c>
      <c r="E1396" s="41"/>
      <c r="F1396" s="41"/>
      <c r="G1396" s="41"/>
      <c r="H1396" s="42" t="s">
        <v>2653</v>
      </c>
      <c r="I1396" s="42" t="s">
        <v>2654</v>
      </c>
      <c r="J1396" s="43">
        <v>96408</v>
      </c>
    </row>
    <row r="1397" spans="2:10" ht="14.1" customHeight="1" x14ac:dyDescent="0.25">
      <c r="B1397" s="42" t="s">
        <v>2655</v>
      </c>
      <c r="C1397" s="42" t="s">
        <v>2656</v>
      </c>
      <c r="D1397" s="43">
        <v>81660.800000000003</v>
      </c>
      <c r="E1397" s="41"/>
      <c r="F1397" s="41"/>
      <c r="G1397" s="41"/>
      <c r="H1397" s="42" t="s">
        <v>2655</v>
      </c>
      <c r="I1397" s="42" t="s">
        <v>2656</v>
      </c>
      <c r="J1397" s="43">
        <v>81660.800000000003</v>
      </c>
    </row>
    <row r="1398" spans="2:10" ht="14.1" customHeight="1" x14ac:dyDescent="0.25">
      <c r="B1398" s="42" t="s">
        <v>2657</v>
      </c>
      <c r="C1398" s="42" t="s">
        <v>2658</v>
      </c>
      <c r="D1398" s="43">
        <v>140316.79999999999</v>
      </c>
      <c r="E1398" s="41"/>
      <c r="F1398" s="41"/>
      <c r="G1398" s="41"/>
      <c r="H1398" s="42" t="s">
        <v>2657</v>
      </c>
      <c r="I1398" s="42" t="s">
        <v>2658</v>
      </c>
      <c r="J1398" s="43">
        <v>140316.79999999999</v>
      </c>
    </row>
    <row r="1399" spans="2:10" ht="14.1" customHeight="1" x14ac:dyDescent="0.25">
      <c r="B1399" s="42" t="s">
        <v>2659</v>
      </c>
      <c r="C1399" s="42" t="s">
        <v>2660</v>
      </c>
      <c r="D1399" s="43">
        <v>88816</v>
      </c>
      <c r="E1399" s="41"/>
      <c r="F1399" s="41"/>
      <c r="G1399" s="41"/>
      <c r="H1399" s="42" t="s">
        <v>2659</v>
      </c>
      <c r="I1399" s="42" t="s">
        <v>2660</v>
      </c>
      <c r="J1399" s="43">
        <v>88816</v>
      </c>
    </row>
    <row r="1400" spans="2:10" ht="14.1" customHeight="1" x14ac:dyDescent="0.25">
      <c r="B1400" s="42" t="s">
        <v>2661</v>
      </c>
      <c r="C1400" s="42" t="s">
        <v>2662</v>
      </c>
      <c r="D1400" s="43">
        <v>73216</v>
      </c>
      <c r="E1400" s="41"/>
      <c r="F1400" s="41"/>
      <c r="G1400" s="41"/>
      <c r="H1400" s="42" t="s">
        <v>2661</v>
      </c>
      <c r="I1400" s="42" t="s">
        <v>2662</v>
      </c>
      <c r="J1400" s="43">
        <v>73216</v>
      </c>
    </row>
    <row r="1401" spans="2:10" ht="14.1" customHeight="1" x14ac:dyDescent="0.25">
      <c r="B1401" s="42" t="s">
        <v>2663</v>
      </c>
      <c r="C1401" s="42" t="s">
        <v>2664</v>
      </c>
      <c r="D1401" s="43">
        <v>60424</v>
      </c>
      <c r="E1401" s="41"/>
      <c r="F1401" s="41"/>
      <c r="G1401" s="41"/>
      <c r="H1401" s="42" t="s">
        <v>2663</v>
      </c>
      <c r="I1401" s="42" t="s">
        <v>2664</v>
      </c>
      <c r="J1401" s="43">
        <v>63793.599999999999</v>
      </c>
    </row>
    <row r="1402" spans="2:10" ht="14.1" customHeight="1" x14ac:dyDescent="0.25">
      <c r="B1402" s="42" t="s">
        <v>2665</v>
      </c>
      <c r="C1402" s="42" t="s">
        <v>2666</v>
      </c>
      <c r="D1402" s="43">
        <v>88816</v>
      </c>
      <c r="E1402" s="41"/>
      <c r="F1402" s="41"/>
      <c r="G1402" s="41"/>
      <c r="H1402" s="42" t="s">
        <v>2665</v>
      </c>
      <c r="I1402" s="42" t="s">
        <v>2666</v>
      </c>
      <c r="J1402" s="43">
        <v>88816</v>
      </c>
    </row>
    <row r="1403" spans="2:10" ht="14.1" customHeight="1" x14ac:dyDescent="0.25">
      <c r="B1403" s="42" t="s">
        <v>2667</v>
      </c>
      <c r="C1403" s="42" t="s">
        <v>2668</v>
      </c>
      <c r="D1403" s="43">
        <v>204672</v>
      </c>
      <c r="E1403" s="41"/>
      <c r="F1403" s="41"/>
      <c r="G1403" s="41"/>
      <c r="H1403" s="42" t="s">
        <v>2667</v>
      </c>
      <c r="I1403" s="42" t="s">
        <v>2668</v>
      </c>
      <c r="J1403" s="43">
        <v>204672</v>
      </c>
    </row>
    <row r="1404" spans="2:10" ht="14.1" customHeight="1" x14ac:dyDescent="0.25">
      <c r="B1404" s="42" t="s">
        <v>2669</v>
      </c>
      <c r="C1404" s="42" t="s">
        <v>2670</v>
      </c>
      <c r="D1404" s="43">
        <v>104520</v>
      </c>
      <c r="E1404" s="41"/>
      <c r="F1404" s="41"/>
      <c r="G1404" s="41"/>
      <c r="H1404" s="42" t="s">
        <v>2669</v>
      </c>
      <c r="I1404" s="42" t="s">
        <v>2670</v>
      </c>
      <c r="J1404" s="43">
        <v>104520</v>
      </c>
    </row>
    <row r="1405" spans="2:10" ht="14.1" customHeight="1" x14ac:dyDescent="0.25">
      <c r="B1405" s="42" t="s">
        <v>2671</v>
      </c>
      <c r="C1405" s="42" t="s">
        <v>2672</v>
      </c>
      <c r="D1405" s="43">
        <v>86278.399999999994</v>
      </c>
      <c r="E1405" s="41"/>
      <c r="F1405" s="41"/>
      <c r="G1405" s="41"/>
      <c r="H1405" s="42" t="s">
        <v>2671</v>
      </c>
      <c r="I1405" s="42" t="s">
        <v>2672</v>
      </c>
      <c r="J1405" s="43">
        <v>86278.399999999994</v>
      </c>
    </row>
    <row r="1406" spans="2:10" ht="14.1" customHeight="1" x14ac:dyDescent="0.25">
      <c r="B1406" s="42" t="s">
        <v>2673</v>
      </c>
      <c r="C1406" s="42" t="s">
        <v>2674</v>
      </c>
      <c r="D1406" s="43">
        <v>99049.600000000006</v>
      </c>
      <c r="E1406" s="41"/>
      <c r="F1406" s="41"/>
      <c r="G1406" s="41"/>
      <c r="H1406" s="42" t="s">
        <v>2673</v>
      </c>
      <c r="I1406" s="42" t="s">
        <v>2674</v>
      </c>
      <c r="J1406" s="43">
        <v>99049.600000000006</v>
      </c>
    </row>
    <row r="1407" spans="2:10" ht="14.1" customHeight="1" x14ac:dyDescent="0.25">
      <c r="B1407" s="42" t="s">
        <v>2675</v>
      </c>
      <c r="C1407" s="42" t="s">
        <v>2676</v>
      </c>
      <c r="D1407" s="43">
        <v>96408</v>
      </c>
      <c r="E1407" s="41"/>
      <c r="F1407" s="41"/>
      <c r="G1407" s="41"/>
      <c r="H1407" s="42" t="s">
        <v>2675</v>
      </c>
      <c r="I1407" s="42" t="s">
        <v>2676</v>
      </c>
      <c r="J1407" s="43">
        <v>96408</v>
      </c>
    </row>
    <row r="1408" spans="2:10" ht="14.1" customHeight="1" x14ac:dyDescent="0.25">
      <c r="B1408" s="42" t="s">
        <v>2677</v>
      </c>
      <c r="C1408" s="42" t="s">
        <v>2678</v>
      </c>
      <c r="D1408" s="43">
        <v>81660.800000000003</v>
      </c>
      <c r="E1408" s="41"/>
      <c r="F1408" s="41"/>
      <c r="G1408" s="41"/>
      <c r="H1408" s="42" t="s">
        <v>2677</v>
      </c>
      <c r="I1408" s="42" t="s">
        <v>2678</v>
      </c>
      <c r="J1408" s="43">
        <v>81660.800000000003</v>
      </c>
    </row>
    <row r="1409" spans="2:10" ht="14.1" customHeight="1" x14ac:dyDescent="0.25">
      <c r="B1409" s="42" t="s">
        <v>2679</v>
      </c>
      <c r="C1409" s="42" t="s">
        <v>2680</v>
      </c>
      <c r="D1409" s="43">
        <v>119537.60000000001</v>
      </c>
      <c r="E1409" s="41"/>
      <c r="F1409" s="41"/>
      <c r="G1409" s="41"/>
      <c r="H1409" s="42" t="s">
        <v>2679</v>
      </c>
      <c r="I1409" s="42" t="s">
        <v>2680</v>
      </c>
      <c r="J1409" s="43">
        <v>119537.60000000001</v>
      </c>
    </row>
    <row r="1410" spans="2:10" ht="14.1" customHeight="1" x14ac:dyDescent="0.25">
      <c r="B1410" s="42" t="s">
        <v>2681</v>
      </c>
      <c r="C1410" s="42" t="s">
        <v>2682</v>
      </c>
      <c r="D1410" s="43">
        <v>81660.800000000003</v>
      </c>
      <c r="E1410" s="41"/>
      <c r="F1410" s="41"/>
      <c r="G1410" s="41"/>
      <c r="H1410" s="42" t="s">
        <v>2681</v>
      </c>
      <c r="I1410" s="42" t="s">
        <v>2682</v>
      </c>
      <c r="J1410" s="43">
        <v>81660.800000000003</v>
      </c>
    </row>
    <row r="1411" spans="2:10" ht="14.1" customHeight="1" x14ac:dyDescent="0.25">
      <c r="B1411" s="42" t="s">
        <v>2683</v>
      </c>
      <c r="C1411" s="42" t="s">
        <v>2684</v>
      </c>
      <c r="D1411" s="43">
        <v>140316.79999999999</v>
      </c>
      <c r="E1411" s="41"/>
      <c r="F1411" s="41"/>
      <c r="G1411" s="41"/>
      <c r="H1411" s="42" t="s">
        <v>2683</v>
      </c>
      <c r="I1411" s="42" t="s">
        <v>2684</v>
      </c>
      <c r="J1411" s="43">
        <v>140316.79999999999</v>
      </c>
    </row>
    <row r="1412" spans="2:10" ht="14.1" customHeight="1" x14ac:dyDescent="0.25">
      <c r="B1412" s="42" t="s">
        <v>2685</v>
      </c>
      <c r="C1412" s="42" t="s">
        <v>2686</v>
      </c>
      <c r="D1412" s="43">
        <v>79497.600000000006</v>
      </c>
      <c r="E1412" s="41"/>
      <c r="F1412" s="41"/>
      <c r="G1412" s="41"/>
      <c r="H1412" s="42" t="s">
        <v>2685</v>
      </c>
      <c r="I1412" s="42" t="s">
        <v>2686</v>
      </c>
      <c r="J1412" s="43">
        <v>79497.600000000006</v>
      </c>
    </row>
    <row r="1413" spans="2:10" ht="14.1" customHeight="1" x14ac:dyDescent="0.25">
      <c r="B1413" s="42" t="s">
        <v>2687</v>
      </c>
      <c r="C1413" s="42" t="s">
        <v>2688</v>
      </c>
      <c r="D1413" s="43">
        <v>86278.399999999994</v>
      </c>
      <c r="E1413" s="41"/>
      <c r="F1413" s="41"/>
      <c r="G1413" s="41"/>
      <c r="H1413" s="42" t="s">
        <v>2687</v>
      </c>
      <c r="I1413" s="42" t="s">
        <v>2688</v>
      </c>
      <c r="J1413" s="43">
        <v>86278.399999999994</v>
      </c>
    </row>
    <row r="1414" spans="2:10" ht="14.1" customHeight="1" x14ac:dyDescent="0.25">
      <c r="B1414" s="42" t="s">
        <v>2689</v>
      </c>
      <c r="C1414" s="42" t="s">
        <v>2690</v>
      </c>
      <c r="D1414" s="43">
        <v>96408</v>
      </c>
      <c r="E1414" s="41"/>
      <c r="F1414" s="41"/>
      <c r="G1414" s="41"/>
      <c r="H1414" s="42" t="s">
        <v>2689</v>
      </c>
      <c r="I1414" s="42" t="s">
        <v>2690</v>
      </c>
      <c r="J1414" s="43">
        <v>96408</v>
      </c>
    </row>
    <row r="1415" spans="2:10" ht="14.1" customHeight="1" x14ac:dyDescent="0.25">
      <c r="B1415" s="42" t="s">
        <v>2691</v>
      </c>
      <c r="C1415" s="42" t="s">
        <v>2692</v>
      </c>
      <c r="D1415" s="43">
        <v>126006.39999999999</v>
      </c>
      <c r="E1415" s="41"/>
      <c r="F1415" s="41"/>
      <c r="G1415" s="41"/>
      <c r="H1415" s="42" t="s">
        <v>2691</v>
      </c>
      <c r="I1415" s="42" t="s">
        <v>2692</v>
      </c>
      <c r="J1415" s="43">
        <v>126006.39999999999</v>
      </c>
    </row>
    <row r="1416" spans="2:10" ht="14.1" customHeight="1" x14ac:dyDescent="0.25">
      <c r="B1416" s="42" t="s">
        <v>2693</v>
      </c>
      <c r="C1416" s="42" t="s">
        <v>2694</v>
      </c>
      <c r="D1416" s="43">
        <v>129563.2</v>
      </c>
      <c r="E1416" s="41"/>
      <c r="F1416" s="41"/>
      <c r="G1416" s="41"/>
      <c r="H1416" s="42" t="s">
        <v>2693</v>
      </c>
      <c r="I1416" s="42" t="s">
        <v>2694</v>
      </c>
      <c r="J1416" s="43">
        <v>136572.79999999999</v>
      </c>
    </row>
    <row r="1417" spans="2:10" ht="14.1" customHeight="1" x14ac:dyDescent="0.25">
      <c r="B1417" s="42" t="s">
        <v>2695</v>
      </c>
      <c r="C1417" s="42" t="s">
        <v>2696</v>
      </c>
      <c r="D1417" s="43">
        <v>86278.399999999994</v>
      </c>
      <c r="E1417" s="41"/>
      <c r="F1417" s="41"/>
      <c r="G1417" s="41"/>
      <c r="H1417" s="42" t="s">
        <v>2695</v>
      </c>
      <c r="I1417" s="42" t="s">
        <v>2696</v>
      </c>
      <c r="J1417" s="43">
        <v>86278.399999999994</v>
      </c>
    </row>
    <row r="1418" spans="2:10" ht="14.1" customHeight="1" x14ac:dyDescent="0.25">
      <c r="B1418" s="42" t="s">
        <v>2697</v>
      </c>
      <c r="C1418" s="42" t="s">
        <v>2698</v>
      </c>
      <c r="D1418" s="43">
        <v>104520</v>
      </c>
      <c r="E1418" s="41"/>
      <c r="F1418" s="41"/>
      <c r="G1418" s="41"/>
      <c r="H1418" s="42" t="s">
        <v>2697</v>
      </c>
      <c r="I1418" s="42" t="s">
        <v>2698</v>
      </c>
      <c r="J1418" s="43">
        <v>104520</v>
      </c>
    </row>
    <row r="1419" spans="2:10" ht="14.1" customHeight="1" x14ac:dyDescent="0.25">
      <c r="B1419" s="42" t="s">
        <v>2699</v>
      </c>
      <c r="C1419" s="42" t="s">
        <v>2700</v>
      </c>
      <c r="D1419" s="43">
        <v>81660.800000000003</v>
      </c>
      <c r="E1419" s="41"/>
      <c r="F1419" s="41"/>
      <c r="G1419" s="41"/>
      <c r="H1419" s="42" t="s">
        <v>2699</v>
      </c>
      <c r="I1419" s="42" t="s">
        <v>2700</v>
      </c>
      <c r="J1419" s="43">
        <v>81660.800000000003</v>
      </c>
    </row>
    <row r="1420" spans="2:10" ht="14.1" customHeight="1" x14ac:dyDescent="0.25">
      <c r="B1420" s="42" t="s">
        <v>2701</v>
      </c>
      <c r="C1420" s="42" t="s">
        <v>2702</v>
      </c>
      <c r="D1420" s="43">
        <v>73216</v>
      </c>
      <c r="E1420" s="41"/>
      <c r="F1420" s="41"/>
      <c r="G1420" s="41"/>
      <c r="H1420" s="42" t="s">
        <v>2701</v>
      </c>
      <c r="I1420" s="42" t="s">
        <v>2702</v>
      </c>
      <c r="J1420" s="43">
        <v>73216</v>
      </c>
    </row>
    <row r="1421" spans="2:10" ht="14.1" customHeight="1" x14ac:dyDescent="0.25">
      <c r="B1421" s="42" t="s">
        <v>2703</v>
      </c>
      <c r="C1421" s="42" t="s">
        <v>2704</v>
      </c>
      <c r="D1421" s="43">
        <v>81660.800000000003</v>
      </c>
      <c r="E1421" s="41"/>
      <c r="F1421" s="41"/>
      <c r="G1421" s="41"/>
      <c r="H1421" s="42" t="s">
        <v>2703</v>
      </c>
      <c r="I1421" s="42" t="s">
        <v>2704</v>
      </c>
      <c r="J1421" s="43">
        <v>81660.800000000003</v>
      </c>
    </row>
    <row r="1422" spans="2:10" ht="14.1" customHeight="1" x14ac:dyDescent="0.25">
      <c r="B1422" s="42" t="s">
        <v>2705</v>
      </c>
      <c r="C1422" s="42" t="s">
        <v>2706</v>
      </c>
      <c r="D1422" s="43">
        <v>126006.39999999999</v>
      </c>
      <c r="E1422" s="41"/>
      <c r="F1422" s="41"/>
      <c r="G1422" s="41"/>
      <c r="H1422" s="42" t="s">
        <v>2705</v>
      </c>
      <c r="I1422" s="42" t="s">
        <v>2706</v>
      </c>
      <c r="J1422" s="43">
        <v>126006.39999999999</v>
      </c>
    </row>
    <row r="1423" spans="2:10" ht="14.1" customHeight="1" x14ac:dyDescent="0.25">
      <c r="B1423" s="42" t="s">
        <v>2707</v>
      </c>
      <c r="C1423" s="42" t="s">
        <v>2708</v>
      </c>
      <c r="D1423" s="43">
        <v>104520</v>
      </c>
      <c r="E1423" s="41"/>
      <c r="F1423" s="41"/>
      <c r="G1423" s="41"/>
      <c r="H1423" s="42" t="s">
        <v>2707</v>
      </c>
      <c r="I1423" s="42" t="s">
        <v>2708</v>
      </c>
      <c r="J1423" s="43">
        <v>104520</v>
      </c>
    </row>
    <row r="1424" spans="2:10" ht="14.1" customHeight="1" x14ac:dyDescent="0.25">
      <c r="B1424" s="42" t="s">
        <v>2709</v>
      </c>
      <c r="C1424" s="42" t="s">
        <v>2710</v>
      </c>
      <c r="D1424" s="43">
        <v>79497.600000000006</v>
      </c>
      <c r="E1424" s="41"/>
      <c r="F1424" s="41"/>
      <c r="G1424" s="41"/>
      <c r="H1424" s="42" t="s">
        <v>2709</v>
      </c>
      <c r="I1424" s="42" t="s">
        <v>2710</v>
      </c>
      <c r="J1424" s="43">
        <v>79497.600000000006</v>
      </c>
    </row>
    <row r="1425" spans="2:10" ht="14.1" customHeight="1" x14ac:dyDescent="0.25">
      <c r="B1425" s="42" t="s">
        <v>2711</v>
      </c>
      <c r="C1425" s="42" t="s">
        <v>2712</v>
      </c>
      <c r="D1425" s="43">
        <v>65540.800000000003</v>
      </c>
      <c r="E1425" s="41"/>
      <c r="F1425" s="41"/>
      <c r="G1425" s="41"/>
      <c r="H1425" s="42" t="s">
        <v>2711</v>
      </c>
      <c r="I1425" s="42" t="s">
        <v>2712</v>
      </c>
      <c r="J1425" s="43">
        <v>65540.800000000003</v>
      </c>
    </row>
    <row r="1426" spans="2:10" ht="14.1" customHeight="1" x14ac:dyDescent="0.25">
      <c r="B1426" s="42" t="s">
        <v>2713</v>
      </c>
      <c r="C1426" s="42" t="s">
        <v>2714</v>
      </c>
      <c r="D1426" s="43">
        <v>129563.2</v>
      </c>
      <c r="E1426" s="41"/>
      <c r="F1426" s="41"/>
      <c r="G1426" s="41"/>
      <c r="H1426" s="42" t="s">
        <v>2713</v>
      </c>
      <c r="I1426" s="42" t="s">
        <v>2714</v>
      </c>
      <c r="J1426" s="43">
        <v>129563.2</v>
      </c>
    </row>
    <row r="1427" spans="2:10" ht="14.1" customHeight="1" x14ac:dyDescent="0.25">
      <c r="B1427" s="42" t="s">
        <v>2715</v>
      </c>
      <c r="C1427" s="42" t="s">
        <v>2716</v>
      </c>
      <c r="D1427" s="43">
        <v>81660.800000000003</v>
      </c>
      <c r="E1427" s="41"/>
      <c r="F1427" s="41"/>
      <c r="G1427" s="41"/>
      <c r="H1427" s="42" t="s">
        <v>2715</v>
      </c>
      <c r="I1427" s="42" t="s">
        <v>2716</v>
      </c>
      <c r="J1427" s="43">
        <v>86278.399999999994</v>
      </c>
    </row>
    <row r="1428" spans="2:10" ht="14.1" customHeight="1" x14ac:dyDescent="0.25">
      <c r="B1428" s="42" t="s">
        <v>2717</v>
      </c>
      <c r="C1428" s="42" t="s">
        <v>2718</v>
      </c>
      <c r="D1428" s="43">
        <v>110302.39999999999</v>
      </c>
      <c r="E1428" s="41"/>
      <c r="F1428" s="41"/>
      <c r="G1428" s="41"/>
      <c r="H1428" s="42" t="s">
        <v>2717</v>
      </c>
      <c r="I1428" s="42" t="s">
        <v>2718</v>
      </c>
      <c r="J1428" s="43">
        <v>110302.39999999999</v>
      </c>
    </row>
    <row r="1429" spans="2:10" ht="14.1" customHeight="1" x14ac:dyDescent="0.25">
      <c r="B1429" s="42" t="s">
        <v>2719</v>
      </c>
      <c r="C1429" s="42" t="s">
        <v>2720</v>
      </c>
      <c r="D1429" s="43">
        <v>113318.39999999999</v>
      </c>
      <c r="E1429" s="41"/>
      <c r="F1429" s="41"/>
      <c r="G1429" s="41"/>
      <c r="H1429" s="42" t="s">
        <v>2719</v>
      </c>
      <c r="I1429" s="42" t="s">
        <v>2720</v>
      </c>
      <c r="J1429" s="43">
        <v>113318.39999999999</v>
      </c>
    </row>
    <row r="1430" spans="2:10" ht="14.1" customHeight="1" x14ac:dyDescent="0.25">
      <c r="B1430" s="42" t="s">
        <v>2721</v>
      </c>
      <c r="C1430" s="42" t="s">
        <v>2722</v>
      </c>
      <c r="D1430" s="43">
        <v>81660.800000000003</v>
      </c>
      <c r="E1430" s="41"/>
      <c r="F1430" s="41"/>
      <c r="G1430" s="41"/>
      <c r="H1430" s="42" t="s">
        <v>2721</v>
      </c>
      <c r="I1430" s="42" t="s">
        <v>2722</v>
      </c>
      <c r="J1430" s="43">
        <v>81660.800000000003</v>
      </c>
    </row>
    <row r="1431" spans="2:10" ht="14.1" customHeight="1" x14ac:dyDescent="0.25">
      <c r="B1431" s="42" t="s">
        <v>2723</v>
      </c>
      <c r="C1431" s="42" t="s">
        <v>2724</v>
      </c>
      <c r="D1431" s="43">
        <v>88816</v>
      </c>
      <c r="E1431" s="41"/>
      <c r="F1431" s="41"/>
      <c r="G1431" s="41"/>
      <c r="H1431" s="42" t="s">
        <v>2723</v>
      </c>
      <c r="I1431" s="42" t="s">
        <v>2724</v>
      </c>
      <c r="J1431" s="43">
        <v>88816</v>
      </c>
    </row>
    <row r="1432" spans="2:10" ht="14.1" customHeight="1" x14ac:dyDescent="0.25">
      <c r="B1432" s="42" t="s">
        <v>2725</v>
      </c>
      <c r="C1432" s="42" t="s">
        <v>2726</v>
      </c>
      <c r="D1432" s="43">
        <v>113318.39999999999</v>
      </c>
      <c r="E1432" s="41"/>
      <c r="F1432" s="41"/>
      <c r="G1432" s="41"/>
      <c r="H1432" s="42" t="s">
        <v>2725</v>
      </c>
      <c r="I1432" s="42" t="s">
        <v>2726</v>
      </c>
      <c r="J1432" s="43">
        <v>113318.39999999999</v>
      </c>
    </row>
    <row r="1433" spans="2:10" ht="14.1" customHeight="1" x14ac:dyDescent="0.25">
      <c r="B1433" s="42" t="s">
        <v>2727</v>
      </c>
      <c r="C1433" s="42" t="s">
        <v>2728</v>
      </c>
      <c r="D1433" s="43">
        <v>132995.20000000001</v>
      </c>
      <c r="E1433" s="41"/>
      <c r="F1433" s="41"/>
      <c r="G1433" s="41"/>
      <c r="H1433" s="42" t="s">
        <v>2727</v>
      </c>
      <c r="I1433" s="42" t="s">
        <v>2728</v>
      </c>
      <c r="J1433" s="43">
        <v>140316.79999999999</v>
      </c>
    </row>
    <row r="1434" spans="2:10" ht="14.1" customHeight="1" x14ac:dyDescent="0.25">
      <c r="B1434" s="42" t="s">
        <v>2729</v>
      </c>
      <c r="C1434" s="42" t="s">
        <v>2730</v>
      </c>
      <c r="D1434" s="43">
        <v>91228.800000000003</v>
      </c>
      <c r="E1434" s="41"/>
      <c r="F1434" s="41"/>
      <c r="G1434" s="41"/>
      <c r="H1434" s="42" t="s">
        <v>2729</v>
      </c>
      <c r="I1434" s="42" t="s">
        <v>2730</v>
      </c>
      <c r="J1434" s="43">
        <v>91228.800000000003</v>
      </c>
    </row>
    <row r="1435" spans="2:10" ht="14.1" customHeight="1" x14ac:dyDescent="0.25">
      <c r="B1435" s="42" t="s">
        <v>2731</v>
      </c>
      <c r="C1435" s="42" t="s">
        <v>2732</v>
      </c>
      <c r="D1435" s="43">
        <v>101753.60000000001</v>
      </c>
      <c r="E1435" s="41"/>
      <c r="F1435" s="41"/>
      <c r="G1435" s="41"/>
      <c r="H1435" s="42" t="s">
        <v>2731</v>
      </c>
      <c r="I1435" s="42" t="s">
        <v>2732</v>
      </c>
      <c r="J1435" s="43">
        <v>101753.60000000001</v>
      </c>
    </row>
    <row r="1436" spans="2:10" ht="14.1" customHeight="1" x14ac:dyDescent="0.25">
      <c r="B1436" s="42" t="s">
        <v>2733</v>
      </c>
      <c r="C1436" s="42" t="s">
        <v>2734</v>
      </c>
      <c r="D1436" s="43">
        <v>86278.399999999994</v>
      </c>
      <c r="E1436" s="41"/>
      <c r="F1436" s="41"/>
      <c r="G1436" s="41"/>
      <c r="H1436" s="42" t="s">
        <v>2733</v>
      </c>
      <c r="I1436" s="42" t="s">
        <v>2734</v>
      </c>
      <c r="J1436" s="43">
        <v>88816</v>
      </c>
    </row>
    <row r="1437" spans="2:10" ht="14.1" customHeight="1" x14ac:dyDescent="0.25">
      <c r="B1437" s="42" t="s">
        <v>2735</v>
      </c>
      <c r="C1437" s="42" t="s">
        <v>2736</v>
      </c>
      <c r="D1437" s="43">
        <v>169166.4</v>
      </c>
      <c r="E1437" s="41"/>
      <c r="F1437" s="41"/>
      <c r="G1437" s="41"/>
      <c r="H1437" s="42" t="s">
        <v>2735</v>
      </c>
      <c r="I1437" s="42" t="s">
        <v>2736</v>
      </c>
      <c r="J1437" s="43">
        <v>169166.4</v>
      </c>
    </row>
    <row r="1438" spans="2:10" ht="14.1" customHeight="1" x14ac:dyDescent="0.25">
      <c r="B1438" s="42" t="s">
        <v>2737</v>
      </c>
      <c r="C1438" s="42" t="s">
        <v>2738</v>
      </c>
      <c r="D1438" s="43">
        <v>73216</v>
      </c>
      <c r="E1438" s="41"/>
      <c r="F1438" s="41"/>
      <c r="G1438" s="41"/>
      <c r="H1438" s="42" t="s">
        <v>2737</v>
      </c>
      <c r="I1438" s="42" t="s">
        <v>2738</v>
      </c>
      <c r="J1438" s="43">
        <v>73216</v>
      </c>
    </row>
    <row r="1439" spans="2:10" ht="14.1" customHeight="1" x14ac:dyDescent="0.25">
      <c r="B1439" s="42" t="s">
        <v>2739</v>
      </c>
      <c r="C1439" s="42" t="s">
        <v>2740</v>
      </c>
      <c r="D1439" s="43">
        <v>136572.79999999999</v>
      </c>
      <c r="E1439" s="41"/>
      <c r="F1439" s="41"/>
      <c r="G1439" s="41"/>
      <c r="H1439" s="42" t="s">
        <v>2739</v>
      </c>
      <c r="I1439" s="42" t="s">
        <v>2740</v>
      </c>
      <c r="J1439" s="43">
        <v>136572.79999999999</v>
      </c>
    </row>
    <row r="1440" spans="2:10" ht="14.1" customHeight="1" x14ac:dyDescent="0.25">
      <c r="B1440" s="42" t="s">
        <v>2741</v>
      </c>
      <c r="C1440" s="42" t="s">
        <v>2742</v>
      </c>
      <c r="D1440" s="43">
        <v>54121.599999999999</v>
      </c>
      <c r="E1440" s="41"/>
      <c r="F1440" s="41"/>
      <c r="G1440" s="41"/>
      <c r="H1440" s="42" t="s">
        <v>2741</v>
      </c>
      <c r="I1440" s="42" t="s">
        <v>2742</v>
      </c>
      <c r="J1440" s="43">
        <v>54121.599999999999</v>
      </c>
    </row>
    <row r="1441" spans="2:10" ht="14.1" customHeight="1" x14ac:dyDescent="0.25">
      <c r="B1441" s="42" t="s">
        <v>2743</v>
      </c>
      <c r="C1441" s="42" t="s">
        <v>2744</v>
      </c>
      <c r="D1441" s="43">
        <v>77355.199999999997</v>
      </c>
      <c r="E1441" s="41"/>
      <c r="F1441" s="41"/>
      <c r="G1441" s="41"/>
      <c r="H1441" s="42" t="s">
        <v>2743</v>
      </c>
      <c r="I1441" s="42" t="s">
        <v>2744</v>
      </c>
      <c r="J1441" s="43">
        <v>81660.800000000003</v>
      </c>
    </row>
    <row r="1442" spans="2:10" ht="14.1" customHeight="1" x14ac:dyDescent="0.25">
      <c r="B1442" s="42" t="s">
        <v>2745</v>
      </c>
      <c r="C1442" s="42" t="s">
        <v>2746</v>
      </c>
      <c r="D1442" s="43">
        <v>84011.199999999997</v>
      </c>
      <c r="E1442" s="41"/>
      <c r="F1442" s="41"/>
      <c r="G1442" s="41"/>
      <c r="H1442" s="42" t="s">
        <v>2745</v>
      </c>
      <c r="I1442" s="42" t="s">
        <v>2746</v>
      </c>
      <c r="J1442" s="43">
        <v>84011.199999999997</v>
      </c>
    </row>
    <row r="1443" spans="2:10" ht="14.1" customHeight="1" x14ac:dyDescent="0.25">
      <c r="B1443" s="42" t="s">
        <v>2747</v>
      </c>
      <c r="C1443" s="42" t="s">
        <v>2748</v>
      </c>
      <c r="D1443" s="43">
        <v>86278.399999999994</v>
      </c>
      <c r="E1443" s="41"/>
      <c r="F1443" s="41"/>
      <c r="G1443" s="41"/>
      <c r="H1443" s="42" t="s">
        <v>2747</v>
      </c>
      <c r="I1443" s="42" t="s">
        <v>2748</v>
      </c>
      <c r="J1443" s="43">
        <v>86278.399999999994</v>
      </c>
    </row>
    <row r="1444" spans="2:10" ht="14.1" customHeight="1" x14ac:dyDescent="0.25">
      <c r="B1444" s="42" t="s">
        <v>2749</v>
      </c>
      <c r="C1444" s="42" t="s">
        <v>2750</v>
      </c>
      <c r="D1444" s="43">
        <v>88816</v>
      </c>
      <c r="E1444" s="41"/>
      <c r="F1444" s="41"/>
      <c r="G1444" s="41"/>
      <c r="H1444" s="42" t="s">
        <v>2749</v>
      </c>
      <c r="I1444" s="42" t="s">
        <v>2750</v>
      </c>
      <c r="J1444" s="43">
        <v>88816</v>
      </c>
    </row>
    <row r="1445" spans="2:10" ht="14.1" customHeight="1" x14ac:dyDescent="0.25">
      <c r="B1445" s="42" t="s">
        <v>2751</v>
      </c>
      <c r="C1445" s="42" t="s">
        <v>2752</v>
      </c>
      <c r="D1445" s="43">
        <v>88816</v>
      </c>
      <c r="E1445" s="41"/>
      <c r="F1445" s="41"/>
      <c r="G1445" s="41"/>
      <c r="H1445" s="42" t="s">
        <v>2751</v>
      </c>
      <c r="I1445" s="42" t="s">
        <v>2752</v>
      </c>
      <c r="J1445" s="43">
        <v>88816</v>
      </c>
    </row>
    <row r="1446" spans="2:10" ht="14.1" customHeight="1" x14ac:dyDescent="0.25">
      <c r="B1446" s="42" t="s">
        <v>2753</v>
      </c>
      <c r="C1446" s="42" t="s">
        <v>2754</v>
      </c>
      <c r="D1446" s="43">
        <v>73216</v>
      </c>
      <c r="E1446" s="41"/>
      <c r="F1446" s="41"/>
      <c r="G1446" s="41"/>
      <c r="H1446" s="42" t="s">
        <v>2753</v>
      </c>
      <c r="I1446" s="42" t="s">
        <v>2754</v>
      </c>
      <c r="J1446" s="43">
        <v>73216</v>
      </c>
    </row>
    <row r="1447" spans="2:10" ht="14.1" customHeight="1" x14ac:dyDescent="0.25">
      <c r="B1447" s="42" t="s">
        <v>2755</v>
      </c>
      <c r="C1447" s="42" t="s">
        <v>2756</v>
      </c>
      <c r="D1447" s="43">
        <v>99049.600000000006</v>
      </c>
      <c r="E1447" s="41"/>
      <c r="F1447" s="41"/>
      <c r="G1447" s="41"/>
      <c r="H1447" s="42" t="s">
        <v>2755</v>
      </c>
      <c r="I1447" s="42" t="s">
        <v>2756</v>
      </c>
      <c r="J1447" s="43">
        <v>104520</v>
      </c>
    </row>
    <row r="1448" spans="2:10" ht="14.1" customHeight="1" x14ac:dyDescent="0.25">
      <c r="B1448" s="42" t="s">
        <v>2757</v>
      </c>
      <c r="C1448" s="42" t="s">
        <v>2758</v>
      </c>
      <c r="D1448" s="43">
        <v>91228.800000000003</v>
      </c>
      <c r="E1448" s="41"/>
      <c r="F1448" s="41"/>
      <c r="G1448" s="41"/>
      <c r="H1448" s="42" t="s">
        <v>2757</v>
      </c>
      <c r="I1448" s="42" t="s">
        <v>2758</v>
      </c>
      <c r="J1448" s="43">
        <v>91228.800000000003</v>
      </c>
    </row>
    <row r="1449" spans="2:10" ht="14.1" customHeight="1" x14ac:dyDescent="0.25">
      <c r="B1449" s="42" t="s">
        <v>2759</v>
      </c>
      <c r="C1449" s="42" t="s">
        <v>2760</v>
      </c>
      <c r="D1449" s="43">
        <v>93766.399999999994</v>
      </c>
      <c r="E1449" s="41"/>
      <c r="F1449" s="41"/>
      <c r="G1449" s="41"/>
      <c r="H1449" s="42" t="s">
        <v>2759</v>
      </c>
      <c r="I1449" s="42" t="s">
        <v>2760</v>
      </c>
      <c r="J1449" s="43">
        <v>93766.399999999994</v>
      </c>
    </row>
    <row r="1450" spans="2:10" ht="14.1" customHeight="1" x14ac:dyDescent="0.25">
      <c r="B1450" s="42" t="s">
        <v>2761</v>
      </c>
      <c r="C1450" s="42" t="s">
        <v>2762</v>
      </c>
      <c r="D1450" s="43">
        <v>81660.800000000003</v>
      </c>
      <c r="E1450" s="41"/>
      <c r="F1450" s="41"/>
      <c r="G1450" s="41"/>
      <c r="H1450" s="42" t="s">
        <v>2761</v>
      </c>
      <c r="I1450" s="42" t="s">
        <v>2762</v>
      </c>
      <c r="J1450" s="43">
        <v>81660.800000000003</v>
      </c>
    </row>
    <row r="1451" spans="2:10" ht="14.1" customHeight="1" x14ac:dyDescent="0.25">
      <c r="B1451" s="42" t="s">
        <v>2763</v>
      </c>
      <c r="C1451" s="42" t="s">
        <v>2764</v>
      </c>
      <c r="D1451" s="43">
        <v>88816</v>
      </c>
      <c r="E1451" s="41"/>
      <c r="F1451" s="41"/>
      <c r="G1451" s="41"/>
      <c r="H1451" s="42" t="s">
        <v>2763</v>
      </c>
      <c r="I1451" s="42" t="s">
        <v>2764</v>
      </c>
      <c r="J1451" s="43">
        <v>88816</v>
      </c>
    </row>
    <row r="1452" spans="2:10" ht="14.1" customHeight="1" x14ac:dyDescent="0.25">
      <c r="B1452" s="42" t="s">
        <v>2765</v>
      </c>
      <c r="C1452" s="42" t="s">
        <v>2766</v>
      </c>
      <c r="D1452" s="43">
        <v>88816</v>
      </c>
      <c r="E1452" s="41"/>
      <c r="F1452" s="41"/>
      <c r="G1452" s="41"/>
      <c r="H1452" s="42" t="s">
        <v>2765</v>
      </c>
      <c r="I1452" s="42" t="s">
        <v>2766</v>
      </c>
      <c r="J1452" s="43">
        <v>88816</v>
      </c>
    </row>
    <row r="1453" spans="2:10" ht="14.1" customHeight="1" x14ac:dyDescent="0.25">
      <c r="B1453" s="42" t="s">
        <v>2767</v>
      </c>
      <c r="C1453" s="42" t="s">
        <v>2768</v>
      </c>
      <c r="D1453" s="43">
        <v>84011.199999999997</v>
      </c>
      <c r="E1453" s="41"/>
      <c r="F1453" s="41"/>
      <c r="G1453" s="41"/>
      <c r="H1453" s="42" t="s">
        <v>2767</v>
      </c>
      <c r="I1453" s="42" t="s">
        <v>2768</v>
      </c>
      <c r="J1453" s="43">
        <v>86278.399999999994</v>
      </c>
    </row>
    <row r="1454" spans="2:10" ht="14.1" customHeight="1" x14ac:dyDescent="0.25">
      <c r="B1454" s="42" t="s">
        <v>2769</v>
      </c>
      <c r="C1454" s="42" t="s">
        <v>2770</v>
      </c>
      <c r="D1454" s="43">
        <v>88816</v>
      </c>
      <c r="E1454" s="41"/>
      <c r="F1454" s="41"/>
      <c r="G1454" s="41"/>
      <c r="H1454" s="42" t="s">
        <v>2769</v>
      </c>
      <c r="I1454" s="42" t="s">
        <v>2770</v>
      </c>
      <c r="J1454" s="43">
        <v>88816</v>
      </c>
    </row>
    <row r="1455" spans="2:10" ht="14.1" customHeight="1" x14ac:dyDescent="0.25">
      <c r="B1455" s="42" t="s">
        <v>2771</v>
      </c>
      <c r="C1455" s="42" t="s">
        <v>2772</v>
      </c>
      <c r="D1455" s="43">
        <v>86278.399999999994</v>
      </c>
      <c r="E1455" s="41"/>
      <c r="F1455" s="41"/>
      <c r="G1455" s="41"/>
      <c r="H1455" s="42" t="s">
        <v>2771</v>
      </c>
      <c r="I1455" s="42" t="s">
        <v>2772</v>
      </c>
      <c r="J1455" s="43">
        <v>86278.399999999994</v>
      </c>
    </row>
    <row r="1456" spans="2:10" ht="14.1" customHeight="1" x14ac:dyDescent="0.25">
      <c r="B1456" s="42" t="s">
        <v>2773</v>
      </c>
      <c r="C1456" s="42" t="s">
        <v>2774</v>
      </c>
      <c r="D1456" s="43">
        <v>86278.399999999994</v>
      </c>
      <c r="E1456" s="41"/>
      <c r="F1456" s="41"/>
      <c r="G1456" s="41"/>
      <c r="H1456" s="42" t="s">
        <v>2773</v>
      </c>
      <c r="I1456" s="42" t="s">
        <v>2774</v>
      </c>
      <c r="J1456" s="43">
        <v>88816</v>
      </c>
    </row>
    <row r="1457" spans="2:10" ht="14.1" customHeight="1" x14ac:dyDescent="0.25">
      <c r="B1457" s="42" t="s">
        <v>2775</v>
      </c>
      <c r="C1457" s="42" t="s">
        <v>2776</v>
      </c>
      <c r="D1457" s="43">
        <v>101753.60000000001</v>
      </c>
      <c r="E1457" s="41"/>
      <c r="F1457" s="41"/>
      <c r="G1457" s="41"/>
      <c r="H1457" s="42" t="s">
        <v>2775</v>
      </c>
      <c r="I1457" s="42" t="s">
        <v>2776</v>
      </c>
      <c r="J1457" s="43">
        <v>101753.60000000001</v>
      </c>
    </row>
    <row r="1458" spans="2:10" ht="14.1" customHeight="1" x14ac:dyDescent="0.25">
      <c r="B1458" s="42" t="s">
        <v>2777</v>
      </c>
      <c r="C1458" s="42" t="s">
        <v>2778</v>
      </c>
      <c r="D1458" s="43">
        <v>86278.399999999994</v>
      </c>
      <c r="E1458" s="41"/>
      <c r="F1458" s="41"/>
      <c r="G1458" s="41"/>
      <c r="H1458" s="42" t="s">
        <v>2777</v>
      </c>
      <c r="I1458" s="42" t="s">
        <v>2778</v>
      </c>
      <c r="J1458" s="43">
        <v>86278.399999999994</v>
      </c>
    </row>
    <row r="1459" spans="2:10" ht="14.1" customHeight="1" x14ac:dyDescent="0.25">
      <c r="B1459" s="42" t="s">
        <v>2779</v>
      </c>
      <c r="C1459" s="42" t="s">
        <v>2780</v>
      </c>
      <c r="D1459" s="43">
        <v>234291.20000000001</v>
      </c>
      <c r="E1459" s="41"/>
      <c r="F1459" s="41"/>
      <c r="G1459" s="41"/>
      <c r="H1459" s="42" t="s">
        <v>2779</v>
      </c>
      <c r="I1459" s="42" t="s">
        <v>2780</v>
      </c>
      <c r="J1459" s="43">
        <v>234291.20000000001</v>
      </c>
    </row>
    <row r="1460" spans="2:10" ht="14.1" customHeight="1" x14ac:dyDescent="0.25">
      <c r="B1460" s="42" t="s">
        <v>2781</v>
      </c>
      <c r="C1460" s="42" t="s">
        <v>2782</v>
      </c>
      <c r="D1460" s="43">
        <v>81660.800000000003</v>
      </c>
      <c r="E1460" s="41"/>
      <c r="F1460" s="41"/>
      <c r="G1460" s="41"/>
      <c r="H1460" s="42" t="s">
        <v>2781</v>
      </c>
      <c r="I1460" s="42" t="s">
        <v>2782</v>
      </c>
      <c r="J1460" s="43">
        <v>81660.800000000003</v>
      </c>
    </row>
    <row r="1461" spans="2:10" ht="14.1" customHeight="1" x14ac:dyDescent="0.25">
      <c r="B1461" s="42" t="s">
        <v>2783</v>
      </c>
      <c r="C1461" s="42" t="s">
        <v>2784</v>
      </c>
      <c r="D1461" s="43">
        <v>101753.60000000001</v>
      </c>
      <c r="E1461" s="41"/>
      <c r="F1461" s="41"/>
      <c r="G1461" s="41"/>
      <c r="H1461" s="42" t="s">
        <v>2783</v>
      </c>
      <c r="I1461" s="42" t="s">
        <v>2784</v>
      </c>
      <c r="J1461" s="43">
        <v>104520</v>
      </c>
    </row>
    <row r="1462" spans="2:10" ht="14.1" customHeight="1" x14ac:dyDescent="0.25">
      <c r="B1462" s="42" t="s">
        <v>2785</v>
      </c>
      <c r="C1462" s="42" t="s">
        <v>2786</v>
      </c>
      <c r="D1462" s="43">
        <v>52624</v>
      </c>
      <c r="E1462" s="41"/>
      <c r="F1462" s="41"/>
      <c r="G1462" s="41"/>
      <c r="H1462" s="42" t="s">
        <v>2785</v>
      </c>
      <c r="I1462" s="42" t="s">
        <v>2786</v>
      </c>
      <c r="J1462" s="43">
        <v>54121.599999999999</v>
      </c>
    </row>
    <row r="1463" spans="2:10" ht="14.1" customHeight="1" x14ac:dyDescent="0.25">
      <c r="B1463" s="42" t="s">
        <v>2787</v>
      </c>
      <c r="C1463" s="42" t="s">
        <v>2788</v>
      </c>
      <c r="D1463" s="43">
        <v>136572.79999999999</v>
      </c>
      <c r="E1463" s="41"/>
      <c r="F1463" s="41"/>
      <c r="G1463" s="41"/>
      <c r="H1463" s="42" t="s">
        <v>2787</v>
      </c>
      <c r="I1463" s="42" t="s">
        <v>2788</v>
      </c>
      <c r="J1463" s="43">
        <v>136572.79999999999</v>
      </c>
    </row>
    <row r="1464" spans="2:10" ht="14.1" customHeight="1" x14ac:dyDescent="0.25">
      <c r="B1464" s="42" t="s">
        <v>2789</v>
      </c>
      <c r="C1464" s="42" t="s">
        <v>2790</v>
      </c>
      <c r="D1464" s="43">
        <v>86278.399999999994</v>
      </c>
      <c r="E1464" s="41"/>
      <c r="F1464" s="41"/>
      <c r="G1464" s="41"/>
      <c r="H1464" s="42" t="s">
        <v>2789</v>
      </c>
      <c r="I1464" s="42" t="s">
        <v>2790</v>
      </c>
      <c r="J1464" s="43">
        <v>88816</v>
      </c>
    </row>
    <row r="1465" spans="2:10" ht="14.1" customHeight="1" x14ac:dyDescent="0.25">
      <c r="B1465" s="42" t="s">
        <v>2791</v>
      </c>
      <c r="C1465" s="42" t="s">
        <v>2792</v>
      </c>
      <c r="D1465" s="43">
        <v>104520</v>
      </c>
      <c r="E1465" s="41"/>
      <c r="F1465" s="41"/>
      <c r="G1465" s="41"/>
      <c r="H1465" s="42" t="s">
        <v>2791</v>
      </c>
      <c r="I1465" s="42" t="s">
        <v>2792</v>
      </c>
      <c r="J1465" s="43">
        <v>104520</v>
      </c>
    </row>
    <row r="1466" spans="2:10" ht="14.1" customHeight="1" x14ac:dyDescent="0.25">
      <c r="B1466" s="42" t="s">
        <v>2793</v>
      </c>
      <c r="C1466" s="42" t="s">
        <v>2794</v>
      </c>
      <c r="D1466" s="43">
        <v>84011.199999999997</v>
      </c>
      <c r="E1466" s="41"/>
      <c r="F1466" s="41"/>
      <c r="G1466" s="41"/>
      <c r="H1466" s="42" t="s">
        <v>2793</v>
      </c>
      <c r="I1466" s="42" t="s">
        <v>2794</v>
      </c>
      <c r="J1466" s="43">
        <v>86278.399999999994</v>
      </c>
    </row>
    <row r="1467" spans="2:10" ht="14.1" customHeight="1" x14ac:dyDescent="0.25">
      <c r="B1467" s="42" t="s">
        <v>2795</v>
      </c>
      <c r="C1467" s="42" t="s">
        <v>2796</v>
      </c>
      <c r="D1467" s="43">
        <v>86278.399999999994</v>
      </c>
      <c r="E1467" s="41"/>
      <c r="F1467" s="41"/>
      <c r="G1467" s="41"/>
      <c r="H1467" s="42" t="s">
        <v>2795</v>
      </c>
      <c r="I1467" s="42" t="s">
        <v>2796</v>
      </c>
      <c r="J1467" s="43">
        <v>86278.399999999994</v>
      </c>
    </row>
    <row r="1468" spans="2:10" ht="14.1" customHeight="1" x14ac:dyDescent="0.25">
      <c r="B1468" s="42" t="s">
        <v>2797</v>
      </c>
      <c r="C1468" s="42" t="s">
        <v>2798</v>
      </c>
      <c r="D1468" s="43">
        <v>84011.199999999997</v>
      </c>
      <c r="E1468" s="41"/>
      <c r="F1468" s="41"/>
      <c r="G1468" s="41"/>
      <c r="H1468" s="42" t="s">
        <v>2797</v>
      </c>
      <c r="I1468" s="42" t="s">
        <v>2798</v>
      </c>
      <c r="J1468" s="43">
        <v>86278.399999999994</v>
      </c>
    </row>
    <row r="1469" spans="2:10" ht="14.1" customHeight="1" x14ac:dyDescent="0.25">
      <c r="B1469" s="42" t="s">
        <v>2799</v>
      </c>
      <c r="C1469" s="42" t="s">
        <v>2800</v>
      </c>
      <c r="D1469" s="43">
        <v>86278.399999999994</v>
      </c>
      <c r="E1469" s="41"/>
      <c r="F1469" s="41"/>
      <c r="G1469" s="41"/>
      <c r="H1469" s="42" t="s">
        <v>2799</v>
      </c>
      <c r="I1469" s="42" t="s">
        <v>2800</v>
      </c>
      <c r="J1469" s="43">
        <v>86278.399999999994</v>
      </c>
    </row>
    <row r="1470" spans="2:10" ht="14.1" customHeight="1" x14ac:dyDescent="0.25">
      <c r="B1470" s="42" t="s">
        <v>2801</v>
      </c>
      <c r="C1470" s="42" t="s">
        <v>2802</v>
      </c>
      <c r="D1470" s="43">
        <v>81660.800000000003</v>
      </c>
      <c r="E1470" s="41"/>
      <c r="F1470" s="41"/>
      <c r="G1470" s="41"/>
      <c r="H1470" s="42" t="s">
        <v>2801</v>
      </c>
      <c r="I1470" s="42" t="s">
        <v>2802</v>
      </c>
      <c r="J1470" s="43">
        <v>81660.800000000003</v>
      </c>
    </row>
    <row r="1471" spans="2:10" ht="14.1" customHeight="1" x14ac:dyDescent="0.25">
      <c r="B1471" s="42" t="s">
        <v>2803</v>
      </c>
      <c r="C1471" s="42" t="s">
        <v>2804</v>
      </c>
      <c r="D1471" s="43">
        <v>81660.800000000003</v>
      </c>
      <c r="E1471" s="41"/>
      <c r="F1471" s="41"/>
      <c r="G1471" s="41"/>
      <c r="H1471" s="42" t="s">
        <v>2803</v>
      </c>
      <c r="I1471" s="42" t="s">
        <v>2804</v>
      </c>
      <c r="J1471" s="43">
        <v>81660.800000000003</v>
      </c>
    </row>
    <row r="1472" spans="2:10" ht="14.1" customHeight="1" x14ac:dyDescent="0.25">
      <c r="B1472" s="42" t="s">
        <v>2805</v>
      </c>
      <c r="C1472" s="42" t="s">
        <v>2806</v>
      </c>
      <c r="D1472" s="43">
        <v>67433.600000000006</v>
      </c>
      <c r="E1472" s="41"/>
      <c r="F1472" s="41"/>
      <c r="G1472" s="41"/>
      <c r="H1472" s="42" t="s">
        <v>2805</v>
      </c>
      <c r="I1472" s="42" t="s">
        <v>2806</v>
      </c>
      <c r="J1472" s="43">
        <v>71219.199999999997</v>
      </c>
    </row>
    <row r="1473" spans="2:10" ht="14.1" customHeight="1" x14ac:dyDescent="0.25">
      <c r="B1473" s="42" t="s">
        <v>2807</v>
      </c>
      <c r="C1473" s="42" t="s">
        <v>2808</v>
      </c>
      <c r="D1473" s="43">
        <v>84011.199999999997</v>
      </c>
      <c r="E1473" s="41"/>
      <c r="F1473" s="41"/>
      <c r="G1473" s="41"/>
      <c r="H1473" s="42" t="s">
        <v>2807</v>
      </c>
      <c r="I1473" s="42" t="s">
        <v>2808</v>
      </c>
      <c r="J1473" s="43">
        <v>86278.399999999994</v>
      </c>
    </row>
    <row r="1474" spans="2:10" ht="14.1" customHeight="1" x14ac:dyDescent="0.25">
      <c r="B1474" s="42" t="s">
        <v>2809</v>
      </c>
      <c r="C1474" s="42" t="s">
        <v>2810</v>
      </c>
      <c r="D1474" s="43">
        <v>88816</v>
      </c>
      <c r="E1474" s="41"/>
      <c r="F1474" s="41"/>
      <c r="G1474" s="41"/>
      <c r="H1474" s="42" t="s">
        <v>2809</v>
      </c>
      <c r="I1474" s="42" t="s">
        <v>2810</v>
      </c>
      <c r="J1474" s="43">
        <v>88816</v>
      </c>
    </row>
    <row r="1475" spans="2:10" ht="14.1" customHeight="1" x14ac:dyDescent="0.25">
      <c r="B1475" s="42" t="s">
        <v>2811</v>
      </c>
      <c r="C1475" s="42" t="s">
        <v>2812</v>
      </c>
      <c r="D1475" s="43">
        <v>84011.199999999997</v>
      </c>
      <c r="E1475" s="41"/>
      <c r="F1475" s="41"/>
      <c r="G1475" s="41"/>
      <c r="H1475" s="42" t="s">
        <v>2811</v>
      </c>
      <c r="I1475" s="42" t="s">
        <v>2812</v>
      </c>
      <c r="J1475" s="43">
        <v>86278.399999999994</v>
      </c>
    </row>
    <row r="1476" spans="2:10" ht="14.1" customHeight="1" x14ac:dyDescent="0.25">
      <c r="B1476" s="42" t="s">
        <v>2813</v>
      </c>
      <c r="C1476" s="42" t="s">
        <v>2814</v>
      </c>
      <c r="D1476" s="43">
        <v>73216</v>
      </c>
      <c r="E1476" s="41"/>
      <c r="F1476" s="41"/>
      <c r="G1476" s="41"/>
      <c r="H1476" s="42" t="s">
        <v>2813</v>
      </c>
      <c r="I1476" s="42" t="s">
        <v>2814</v>
      </c>
      <c r="J1476" s="43">
        <v>73216</v>
      </c>
    </row>
    <row r="1477" spans="2:10" ht="14.1" customHeight="1" x14ac:dyDescent="0.25">
      <c r="B1477" s="42" t="s">
        <v>2815</v>
      </c>
      <c r="C1477" s="42" t="s">
        <v>2816</v>
      </c>
      <c r="D1477" s="43">
        <v>129563.2</v>
      </c>
      <c r="E1477" s="41"/>
      <c r="F1477" s="41"/>
      <c r="G1477" s="41"/>
      <c r="H1477" s="42" t="s">
        <v>2815</v>
      </c>
      <c r="I1477" s="42" t="s">
        <v>2816</v>
      </c>
      <c r="J1477" s="43">
        <v>129563.2</v>
      </c>
    </row>
    <row r="1478" spans="2:10" ht="14.1" customHeight="1" x14ac:dyDescent="0.25">
      <c r="B1478" s="42" t="s">
        <v>2817</v>
      </c>
      <c r="C1478" s="42" t="s">
        <v>2818</v>
      </c>
      <c r="D1478" s="43">
        <v>107411.2</v>
      </c>
      <c r="E1478" s="41"/>
      <c r="F1478" s="41"/>
      <c r="G1478" s="41"/>
      <c r="H1478" s="42" t="s">
        <v>2817</v>
      </c>
      <c r="I1478" s="42" t="s">
        <v>2818</v>
      </c>
      <c r="J1478" s="43">
        <v>107411.2</v>
      </c>
    </row>
    <row r="1479" spans="2:10" ht="14.1" customHeight="1" x14ac:dyDescent="0.25">
      <c r="B1479" s="42" t="s">
        <v>2819</v>
      </c>
      <c r="C1479" s="42" t="s">
        <v>2820</v>
      </c>
      <c r="D1479" s="43">
        <v>99049.600000000006</v>
      </c>
      <c r="E1479" s="41"/>
      <c r="F1479" s="41"/>
      <c r="G1479" s="41"/>
      <c r="H1479" s="42" t="s">
        <v>2819</v>
      </c>
      <c r="I1479" s="42" t="s">
        <v>2820</v>
      </c>
      <c r="J1479" s="43">
        <v>99049.600000000006</v>
      </c>
    </row>
    <row r="1480" spans="2:10" ht="14.1" customHeight="1" x14ac:dyDescent="0.25">
      <c r="B1480" s="42" t="s">
        <v>2821</v>
      </c>
      <c r="C1480" s="42" t="s">
        <v>2822</v>
      </c>
      <c r="D1480" s="43">
        <v>110302.39999999999</v>
      </c>
      <c r="E1480" s="41"/>
      <c r="F1480" s="41"/>
      <c r="G1480" s="41"/>
      <c r="H1480" s="42" t="s">
        <v>2821</v>
      </c>
      <c r="I1480" s="42" t="s">
        <v>2822</v>
      </c>
      <c r="J1480" s="43">
        <v>110302.39999999999</v>
      </c>
    </row>
    <row r="1481" spans="2:10" ht="14.1" customHeight="1" x14ac:dyDescent="0.25">
      <c r="B1481" s="42" t="s">
        <v>2823</v>
      </c>
      <c r="C1481" s="42" t="s">
        <v>2824</v>
      </c>
      <c r="D1481" s="43">
        <v>104520</v>
      </c>
      <c r="E1481" s="41"/>
      <c r="F1481" s="41"/>
      <c r="G1481" s="41"/>
      <c r="H1481" s="42" t="s">
        <v>2823</v>
      </c>
      <c r="I1481" s="42" t="s">
        <v>2824</v>
      </c>
      <c r="J1481" s="43">
        <v>104520</v>
      </c>
    </row>
    <row r="1482" spans="2:10" ht="14.1" customHeight="1" x14ac:dyDescent="0.25">
      <c r="B1482" s="42" t="s">
        <v>2825</v>
      </c>
      <c r="C1482" s="42" t="s">
        <v>2826</v>
      </c>
      <c r="D1482" s="43">
        <v>126006.39999999999</v>
      </c>
      <c r="E1482" s="41"/>
      <c r="F1482" s="41"/>
      <c r="G1482" s="41"/>
      <c r="H1482" s="42" t="s">
        <v>2825</v>
      </c>
      <c r="I1482" s="42" t="s">
        <v>2826</v>
      </c>
      <c r="J1482" s="43">
        <v>126006.39999999999</v>
      </c>
    </row>
    <row r="1483" spans="2:10" ht="14.1" customHeight="1" x14ac:dyDescent="0.25">
      <c r="B1483" s="42" t="s">
        <v>2827</v>
      </c>
      <c r="C1483" s="42" t="s">
        <v>2828</v>
      </c>
      <c r="D1483" s="43">
        <v>84011.199999999997</v>
      </c>
      <c r="E1483" s="41"/>
      <c r="F1483" s="41"/>
      <c r="G1483" s="41"/>
      <c r="H1483" s="42" t="s">
        <v>2827</v>
      </c>
      <c r="I1483" s="42" t="s">
        <v>2828</v>
      </c>
      <c r="J1483" s="43">
        <v>84011.199999999997</v>
      </c>
    </row>
    <row r="1484" spans="2:10" ht="14.1" customHeight="1" x14ac:dyDescent="0.25">
      <c r="B1484" s="42" t="s">
        <v>2829</v>
      </c>
      <c r="C1484" s="42" t="s">
        <v>2830</v>
      </c>
      <c r="D1484" s="43">
        <v>99049.600000000006</v>
      </c>
      <c r="E1484" s="41"/>
      <c r="F1484" s="41"/>
      <c r="G1484" s="41"/>
      <c r="H1484" s="42" t="s">
        <v>2829</v>
      </c>
      <c r="I1484" s="42" t="s">
        <v>2830</v>
      </c>
      <c r="J1484" s="43">
        <v>99049.600000000006</v>
      </c>
    </row>
    <row r="1485" spans="2:10" ht="14.1" customHeight="1" x14ac:dyDescent="0.25">
      <c r="B1485" s="42" t="s">
        <v>2831</v>
      </c>
      <c r="C1485" s="42" t="s">
        <v>2832</v>
      </c>
      <c r="D1485" s="43">
        <v>140316.79999999999</v>
      </c>
      <c r="E1485" s="41"/>
      <c r="F1485" s="41"/>
      <c r="G1485" s="41"/>
      <c r="H1485" s="42" t="s">
        <v>2831</v>
      </c>
      <c r="I1485" s="42" t="s">
        <v>2832</v>
      </c>
      <c r="J1485" s="43">
        <v>140316.79999999999</v>
      </c>
    </row>
    <row r="1486" spans="2:10" ht="14.1" customHeight="1" x14ac:dyDescent="0.25">
      <c r="B1486" s="42" t="s">
        <v>2833</v>
      </c>
      <c r="C1486" s="42" t="s">
        <v>2834</v>
      </c>
      <c r="D1486" s="43">
        <v>88816</v>
      </c>
      <c r="E1486" s="41"/>
      <c r="F1486" s="41"/>
      <c r="G1486" s="41"/>
      <c r="H1486" s="42" t="s">
        <v>2833</v>
      </c>
      <c r="I1486" s="42" t="s">
        <v>2834</v>
      </c>
      <c r="J1486" s="43">
        <v>88816</v>
      </c>
    </row>
    <row r="1487" spans="2:10" ht="14.1" customHeight="1" x14ac:dyDescent="0.25">
      <c r="B1487" s="42" t="s">
        <v>2835</v>
      </c>
      <c r="C1487" s="42" t="s">
        <v>2836</v>
      </c>
      <c r="D1487" s="43">
        <v>91228.800000000003</v>
      </c>
      <c r="E1487" s="41"/>
      <c r="F1487" s="41"/>
      <c r="G1487" s="41"/>
      <c r="H1487" s="42" t="s">
        <v>2835</v>
      </c>
      <c r="I1487" s="42" t="s">
        <v>2836</v>
      </c>
      <c r="J1487" s="43">
        <v>91228.800000000003</v>
      </c>
    </row>
    <row r="1488" spans="2:10" ht="14.1" customHeight="1" x14ac:dyDescent="0.25">
      <c r="B1488" s="42" t="s">
        <v>2837</v>
      </c>
      <c r="C1488" s="42" t="s">
        <v>2838</v>
      </c>
      <c r="D1488" s="43">
        <v>77355.199999999997</v>
      </c>
      <c r="E1488" s="41"/>
      <c r="F1488" s="41"/>
      <c r="G1488" s="41"/>
      <c r="H1488" s="42" t="s">
        <v>2837</v>
      </c>
      <c r="I1488" s="42" t="s">
        <v>2838</v>
      </c>
      <c r="J1488" s="43">
        <v>79497.600000000006</v>
      </c>
    </row>
    <row r="1489" spans="2:10" ht="14.1" customHeight="1" x14ac:dyDescent="0.25">
      <c r="B1489" s="42" t="s">
        <v>2839</v>
      </c>
      <c r="C1489" s="42" t="s">
        <v>2840</v>
      </c>
      <c r="D1489" s="43">
        <v>81660.800000000003</v>
      </c>
      <c r="E1489" s="41"/>
      <c r="F1489" s="41"/>
      <c r="G1489" s="41"/>
      <c r="H1489" s="42" t="s">
        <v>2839</v>
      </c>
      <c r="I1489" s="42" t="s">
        <v>2840</v>
      </c>
      <c r="J1489" s="43">
        <v>86278.399999999994</v>
      </c>
    </row>
    <row r="1490" spans="2:10" ht="14.1" customHeight="1" x14ac:dyDescent="0.25">
      <c r="B1490" s="42" t="s">
        <v>2841</v>
      </c>
      <c r="C1490" s="42" t="s">
        <v>2842</v>
      </c>
      <c r="D1490" s="43">
        <v>129563.2</v>
      </c>
      <c r="E1490" s="41"/>
      <c r="F1490" s="41"/>
      <c r="G1490" s="41"/>
      <c r="H1490" s="42" t="s">
        <v>2841</v>
      </c>
      <c r="I1490" s="42" t="s">
        <v>2842</v>
      </c>
      <c r="J1490" s="43">
        <v>129563.2</v>
      </c>
    </row>
    <row r="1491" spans="2:10" ht="14.1" customHeight="1" x14ac:dyDescent="0.25">
      <c r="B1491" s="42" t="s">
        <v>2843</v>
      </c>
      <c r="C1491" s="42" t="s">
        <v>2844</v>
      </c>
      <c r="D1491" s="43">
        <v>107411.2</v>
      </c>
      <c r="E1491" s="41"/>
      <c r="F1491" s="41"/>
      <c r="G1491" s="41"/>
      <c r="H1491" s="42" t="s">
        <v>2843</v>
      </c>
      <c r="I1491" s="42" t="s">
        <v>2844</v>
      </c>
      <c r="J1491" s="43">
        <v>110302.39999999999</v>
      </c>
    </row>
    <row r="1492" spans="2:10" ht="14.1" customHeight="1" x14ac:dyDescent="0.25">
      <c r="B1492" s="42" t="s">
        <v>2845</v>
      </c>
      <c r="C1492" s="42" t="s">
        <v>2846</v>
      </c>
      <c r="D1492" s="43">
        <v>99049.600000000006</v>
      </c>
      <c r="E1492" s="41"/>
      <c r="F1492" s="41"/>
      <c r="G1492" s="41"/>
      <c r="H1492" s="42" t="s">
        <v>2845</v>
      </c>
      <c r="I1492" s="42" t="s">
        <v>2846</v>
      </c>
      <c r="J1492" s="43">
        <v>99049.600000000006</v>
      </c>
    </row>
    <row r="1493" spans="2:10" ht="14.1" customHeight="1" x14ac:dyDescent="0.25">
      <c r="B1493" s="42" t="s">
        <v>2847</v>
      </c>
      <c r="C1493" s="42" t="s">
        <v>2848</v>
      </c>
      <c r="D1493" s="43">
        <v>164756.79999999999</v>
      </c>
      <c r="E1493" s="41"/>
      <c r="F1493" s="41"/>
      <c r="G1493" s="41"/>
      <c r="H1493" s="42" t="s">
        <v>2847</v>
      </c>
      <c r="I1493" s="42" t="s">
        <v>2848</v>
      </c>
      <c r="J1493" s="43">
        <v>169166.4</v>
      </c>
    </row>
    <row r="1494" spans="2:10" ht="14.1" customHeight="1" x14ac:dyDescent="0.25">
      <c r="B1494" s="42" t="s">
        <v>2849</v>
      </c>
      <c r="C1494" s="42" t="s">
        <v>2850</v>
      </c>
      <c r="D1494" s="43">
        <v>110302.39999999999</v>
      </c>
      <c r="E1494" s="41"/>
      <c r="F1494" s="41"/>
      <c r="G1494" s="41"/>
      <c r="H1494" s="42" t="s">
        <v>2849</v>
      </c>
      <c r="I1494" s="42" t="s">
        <v>2850</v>
      </c>
      <c r="J1494" s="43">
        <v>110302.39999999999</v>
      </c>
    </row>
    <row r="1495" spans="2:10" ht="14.1" customHeight="1" x14ac:dyDescent="0.25">
      <c r="B1495" s="42" t="s">
        <v>2851</v>
      </c>
      <c r="C1495" s="42" t="s">
        <v>2852</v>
      </c>
      <c r="D1495" s="43">
        <v>99049.600000000006</v>
      </c>
      <c r="E1495" s="41"/>
      <c r="F1495" s="41"/>
      <c r="G1495" s="41"/>
      <c r="H1495" s="42" t="s">
        <v>2851</v>
      </c>
      <c r="I1495" s="42" t="s">
        <v>2852</v>
      </c>
      <c r="J1495" s="43">
        <v>99049.600000000006</v>
      </c>
    </row>
    <row r="1496" spans="2:10" ht="14.1" customHeight="1" x14ac:dyDescent="0.25">
      <c r="B1496" s="42" t="s">
        <v>2853</v>
      </c>
      <c r="C1496" s="42" t="s">
        <v>2854</v>
      </c>
      <c r="D1496" s="43">
        <v>110302.39999999999</v>
      </c>
      <c r="E1496" s="41"/>
      <c r="F1496" s="41"/>
      <c r="G1496" s="41"/>
      <c r="H1496" s="42" t="s">
        <v>2853</v>
      </c>
      <c r="I1496" s="42" t="s">
        <v>2854</v>
      </c>
      <c r="J1496" s="43">
        <v>110302.39999999999</v>
      </c>
    </row>
    <row r="1497" spans="2:10" ht="14.1" customHeight="1" x14ac:dyDescent="0.25">
      <c r="B1497" s="42" t="s">
        <v>2855</v>
      </c>
      <c r="C1497" s="42" t="s">
        <v>2856</v>
      </c>
      <c r="D1497" s="43">
        <v>88816</v>
      </c>
      <c r="E1497" s="41"/>
      <c r="F1497" s="41"/>
      <c r="G1497" s="41"/>
      <c r="H1497" s="42" t="s">
        <v>2855</v>
      </c>
      <c r="I1497" s="42" t="s">
        <v>2856</v>
      </c>
      <c r="J1497" s="43">
        <v>88816</v>
      </c>
    </row>
    <row r="1498" spans="2:10" ht="14.1" customHeight="1" x14ac:dyDescent="0.25">
      <c r="B1498" s="42" t="s">
        <v>2857</v>
      </c>
      <c r="C1498" s="42" t="s">
        <v>2858</v>
      </c>
      <c r="D1498" s="43">
        <v>110302.39999999999</v>
      </c>
      <c r="E1498" s="41"/>
      <c r="F1498" s="41"/>
      <c r="G1498" s="41"/>
      <c r="H1498" s="42" t="s">
        <v>2857</v>
      </c>
      <c r="I1498" s="42" t="s">
        <v>2858</v>
      </c>
      <c r="J1498" s="43">
        <v>110302.39999999999</v>
      </c>
    </row>
    <row r="1499" spans="2:10" ht="14.1" customHeight="1" x14ac:dyDescent="0.25">
      <c r="B1499" s="42" t="s">
        <v>2859</v>
      </c>
      <c r="C1499" s="42" t="s">
        <v>2860</v>
      </c>
      <c r="D1499" s="43">
        <v>101753.60000000001</v>
      </c>
      <c r="E1499" s="41"/>
      <c r="F1499" s="41"/>
      <c r="G1499" s="41"/>
      <c r="H1499" s="42" t="s">
        <v>2859</v>
      </c>
      <c r="I1499" s="42" t="s">
        <v>2860</v>
      </c>
      <c r="J1499" s="43">
        <v>101753.60000000001</v>
      </c>
    </row>
    <row r="1500" spans="2:10" ht="14.1" customHeight="1" x14ac:dyDescent="0.25">
      <c r="B1500" s="42" t="s">
        <v>2861</v>
      </c>
      <c r="C1500" s="42" t="s">
        <v>2862</v>
      </c>
      <c r="D1500" s="43">
        <v>88816</v>
      </c>
      <c r="E1500" s="41"/>
      <c r="F1500" s="41"/>
      <c r="G1500" s="41"/>
      <c r="H1500" s="42" t="s">
        <v>2861</v>
      </c>
      <c r="I1500" s="42" t="s">
        <v>2862</v>
      </c>
      <c r="J1500" s="43">
        <v>88816</v>
      </c>
    </row>
    <row r="1501" spans="2:10" ht="14.1" customHeight="1" x14ac:dyDescent="0.25">
      <c r="B1501" s="42" t="s">
        <v>2863</v>
      </c>
      <c r="C1501" s="42" t="s">
        <v>2864</v>
      </c>
      <c r="D1501" s="43">
        <v>110302.39999999999</v>
      </c>
      <c r="E1501" s="41"/>
      <c r="F1501" s="41"/>
      <c r="G1501" s="41"/>
      <c r="H1501" s="42" t="s">
        <v>2863</v>
      </c>
      <c r="I1501" s="42" t="s">
        <v>2864</v>
      </c>
      <c r="J1501" s="43">
        <v>110302.39999999999</v>
      </c>
    </row>
    <row r="1502" spans="2:10" ht="14.1" customHeight="1" x14ac:dyDescent="0.25">
      <c r="B1502" s="42" t="s">
        <v>2865</v>
      </c>
      <c r="C1502" s="42" t="s">
        <v>2866</v>
      </c>
      <c r="D1502" s="43">
        <v>107411.2</v>
      </c>
      <c r="E1502" s="41"/>
      <c r="F1502" s="41"/>
      <c r="G1502" s="41"/>
      <c r="H1502" s="42" t="s">
        <v>2865</v>
      </c>
      <c r="I1502" s="42" t="s">
        <v>2866</v>
      </c>
      <c r="J1502" s="43">
        <v>107411.2</v>
      </c>
    </row>
    <row r="1503" spans="2:10" ht="14.1" customHeight="1" x14ac:dyDescent="0.25">
      <c r="B1503" s="42" t="s">
        <v>2867</v>
      </c>
      <c r="C1503" s="42" t="s">
        <v>2868</v>
      </c>
      <c r="D1503" s="43">
        <v>126006.39999999999</v>
      </c>
      <c r="E1503" s="41"/>
      <c r="F1503" s="41"/>
      <c r="G1503" s="41"/>
      <c r="H1503" s="42" t="s">
        <v>2867</v>
      </c>
      <c r="I1503" s="42" t="s">
        <v>2868</v>
      </c>
      <c r="J1503" s="43">
        <v>126006.39999999999</v>
      </c>
    </row>
    <row r="1504" spans="2:10" ht="14.1" customHeight="1" x14ac:dyDescent="0.25">
      <c r="B1504" s="42" t="s">
        <v>2869</v>
      </c>
      <c r="C1504" s="42" t="s">
        <v>2870</v>
      </c>
      <c r="D1504" s="43">
        <v>86278.399999999994</v>
      </c>
      <c r="E1504" s="41"/>
      <c r="F1504" s="41"/>
      <c r="G1504" s="41"/>
      <c r="H1504" s="42" t="s">
        <v>2869</v>
      </c>
      <c r="I1504" s="42" t="s">
        <v>2870</v>
      </c>
      <c r="J1504" s="43">
        <v>88816</v>
      </c>
    </row>
    <row r="1505" spans="2:10" ht="14.1" customHeight="1" x14ac:dyDescent="0.25">
      <c r="B1505" s="42" t="s">
        <v>2871</v>
      </c>
      <c r="C1505" s="42" t="s">
        <v>2872</v>
      </c>
      <c r="D1505" s="43">
        <v>81660.800000000003</v>
      </c>
      <c r="E1505" s="41"/>
      <c r="F1505" s="41"/>
      <c r="G1505" s="41"/>
      <c r="H1505" s="42" t="s">
        <v>2871</v>
      </c>
      <c r="I1505" s="42" t="s">
        <v>2872</v>
      </c>
      <c r="J1505" s="43">
        <v>86278.399999999994</v>
      </c>
    </row>
    <row r="1506" spans="2:10" ht="14.1" customHeight="1" x14ac:dyDescent="0.25">
      <c r="B1506" s="42" t="s">
        <v>2873</v>
      </c>
      <c r="C1506" s="42" t="s">
        <v>2874</v>
      </c>
      <c r="D1506" s="43">
        <v>84011.199999999997</v>
      </c>
      <c r="E1506" s="41"/>
      <c r="F1506" s="41"/>
      <c r="G1506" s="41"/>
      <c r="H1506" s="42" t="s">
        <v>2873</v>
      </c>
      <c r="I1506" s="42" t="s">
        <v>2874</v>
      </c>
      <c r="J1506" s="43">
        <v>88816</v>
      </c>
    </row>
    <row r="1507" spans="2:10" ht="14.1" customHeight="1" x14ac:dyDescent="0.25">
      <c r="B1507" s="42" t="s">
        <v>2875</v>
      </c>
      <c r="C1507" s="42" t="s">
        <v>2876</v>
      </c>
      <c r="D1507" s="43">
        <v>88816</v>
      </c>
      <c r="E1507" s="41"/>
      <c r="F1507" s="41"/>
      <c r="G1507" s="41"/>
      <c r="H1507" s="42" t="s">
        <v>2875</v>
      </c>
      <c r="I1507" s="42" t="s">
        <v>2876</v>
      </c>
      <c r="J1507" s="43">
        <v>88816</v>
      </c>
    </row>
    <row r="1508" spans="2:10" ht="14.1" customHeight="1" x14ac:dyDescent="0.25">
      <c r="B1508" s="42" t="s">
        <v>2877</v>
      </c>
      <c r="C1508" s="42" t="s">
        <v>2878</v>
      </c>
      <c r="D1508" s="43">
        <v>178713.60000000001</v>
      </c>
      <c r="E1508" s="41"/>
      <c r="F1508" s="41"/>
      <c r="G1508" s="41"/>
      <c r="H1508" s="42" t="s">
        <v>2877</v>
      </c>
      <c r="I1508" s="42" t="s">
        <v>2878</v>
      </c>
      <c r="J1508" s="43">
        <v>178713.60000000001</v>
      </c>
    </row>
    <row r="1509" spans="2:10" ht="14.1" customHeight="1" x14ac:dyDescent="0.25">
      <c r="B1509" s="42" t="s">
        <v>2879</v>
      </c>
      <c r="C1509" s="42" t="s">
        <v>2880</v>
      </c>
      <c r="D1509" s="43">
        <v>201364.8</v>
      </c>
      <c r="E1509" s="41"/>
      <c r="F1509" s="41"/>
      <c r="G1509" s="41"/>
      <c r="H1509" s="42" t="s">
        <v>2879</v>
      </c>
      <c r="I1509" s="42" t="s">
        <v>2880</v>
      </c>
      <c r="J1509" s="43">
        <v>201364.8</v>
      </c>
    </row>
    <row r="1510" spans="2:10" ht="14.1" customHeight="1" x14ac:dyDescent="0.25">
      <c r="B1510" s="42" t="s">
        <v>2881</v>
      </c>
      <c r="C1510" s="42" t="s">
        <v>2882</v>
      </c>
      <c r="D1510" s="43">
        <v>79497.600000000006</v>
      </c>
      <c r="E1510" s="41"/>
      <c r="F1510" s="41"/>
      <c r="G1510" s="41"/>
      <c r="H1510" s="42" t="s">
        <v>2881</v>
      </c>
      <c r="I1510" s="42" t="s">
        <v>2882</v>
      </c>
      <c r="J1510" s="43">
        <v>84011.199999999997</v>
      </c>
    </row>
    <row r="1511" spans="2:10" ht="14.1" customHeight="1" x14ac:dyDescent="0.25">
      <c r="B1511" s="42" t="s">
        <v>2883</v>
      </c>
      <c r="C1511" s="42" t="s">
        <v>2884</v>
      </c>
      <c r="D1511" s="43">
        <v>91228.800000000003</v>
      </c>
      <c r="E1511" s="41"/>
      <c r="F1511" s="41"/>
      <c r="G1511" s="41"/>
      <c r="H1511" s="42" t="s">
        <v>2883</v>
      </c>
      <c r="I1511" s="42" t="s">
        <v>2884</v>
      </c>
      <c r="J1511" s="43">
        <v>91228.800000000003</v>
      </c>
    </row>
    <row r="1512" spans="2:10" ht="14.1" customHeight="1" x14ac:dyDescent="0.25">
      <c r="B1512" s="42" t="s">
        <v>2885</v>
      </c>
      <c r="C1512" s="42" t="s">
        <v>2886</v>
      </c>
      <c r="D1512" s="43">
        <v>71219.199999999997</v>
      </c>
      <c r="E1512" s="41"/>
      <c r="F1512" s="41"/>
      <c r="G1512" s="41"/>
      <c r="H1512" s="42" t="s">
        <v>2885</v>
      </c>
      <c r="I1512" s="42" t="s">
        <v>2886</v>
      </c>
      <c r="J1512" s="43">
        <v>75212.800000000003</v>
      </c>
    </row>
    <row r="1513" spans="2:10" ht="14.1" customHeight="1" x14ac:dyDescent="0.25">
      <c r="B1513" s="42" t="s">
        <v>2887</v>
      </c>
      <c r="C1513" s="42" t="s">
        <v>2888</v>
      </c>
      <c r="D1513" s="43">
        <v>84011.199999999997</v>
      </c>
      <c r="E1513" s="41"/>
      <c r="F1513" s="41"/>
      <c r="G1513" s="41"/>
      <c r="H1513" s="42" t="s">
        <v>2887</v>
      </c>
      <c r="I1513" s="42" t="s">
        <v>2888</v>
      </c>
      <c r="J1513" s="43">
        <v>84011.199999999997</v>
      </c>
    </row>
    <row r="1514" spans="2:10" ht="14.1" customHeight="1" x14ac:dyDescent="0.25">
      <c r="B1514" s="42" t="s">
        <v>2889</v>
      </c>
      <c r="C1514" s="42" t="s">
        <v>2890</v>
      </c>
      <c r="D1514" s="43">
        <v>140316.79999999999</v>
      </c>
      <c r="E1514" s="41"/>
      <c r="F1514" s="41"/>
      <c r="G1514" s="41"/>
      <c r="H1514" s="42" t="s">
        <v>2889</v>
      </c>
      <c r="I1514" s="42" t="s">
        <v>2890</v>
      </c>
      <c r="J1514" s="43">
        <v>140316.79999999999</v>
      </c>
    </row>
    <row r="1515" spans="2:10" ht="14.1" customHeight="1" x14ac:dyDescent="0.25">
      <c r="B1515" s="42" t="s">
        <v>2891</v>
      </c>
      <c r="C1515" s="42" t="s">
        <v>2892</v>
      </c>
      <c r="D1515" s="43">
        <v>81660.800000000003</v>
      </c>
      <c r="E1515" s="41"/>
      <c r="F1515" s="41"/>
      <c r="G1515" s="41"/>
      <c r="H1515" s="42" t="s">
        <v>2891</v>
      </c>
      <c r="I1515" s="42" t="s">
        <v>2892</v>
      </c>
      <c r="J1515" s="43">
        <v>84011.199999999997</v>
      </c>
    </row>
    <row r="1516" spans="2:10" ht="14.1" customHeight="1" x14ac:dyDescent="0.25">
      <c r="B1516" s="42" t="s">
        <v>2893</v>
      </c>
      <c r="C1516" s="42" t="s">
        <v>2894</v>
      </c>
      <c r="D1516" s="43">
        <v>140316.79999999999</v>
      </c>
      <c r="E1516" s="41"/>
      <c r="F1516" s="41"/>
      <c r="G1516" s="41"/>
      <c r="H1516" s="42" t="s">
        <v>2893</v>
      </c>
      <c r="I1516" s="42" t="s">
        <v>2894</v>
      </c>
      <c r="J1516" s="43">
        <v>140316.79999999999</v>
      </c>
    </row>
    <row r="1517" spans="2:10" ht="14.1" customHeight="1" x14ac:dyDescent="0.25">
      <c r="B1517" s="42" t="s">
        <v>2895</v>
      </c>
      <c r="C1517" s="42" t="s">
        <v>2896</v>
      </c>
      <c r="D1517" s="43">
        <v>88816</v>
      </c>
      <c r="E1517" s="41"/>
      <c r="F1517" s="41"/>
      <c r="G1517" s="41"/>
      <c r="H1517" s="42" t="s">
        <v>2895</v>
      </c>
      <c r="I1517" s="42" t="s">
        <v>2896</v>
      </c>
      <c r="J1517" s="43">
        <v>88816</v>
      </c>
    </row>
    <row r="1518" spans="2:10" ht="14.1" customHeight="1" x14ac:dyDescent="0.25">
      <c r="B1518" s="42" t="s">
        <v>2897</v>
      </c>
      <c r="C1518" s="42" t="s">
        <v>2898</v>
      </c>
      <c r="D1518" s="43">
        <v>193876.8</v>
      </c>
      <c r="E1518" s="41"/>
      <c r="F1518" s="41"/>
      <c r="G1518" s="41"/>
      <c r="H1518" s="42" t="s">
        <v>2897</v>
      </c>
      <c r="I1518" s="42" t="s">
        <v>2898</v>
      </c>
      <c r="J1518" s="43">
        <v>193876.8</v>
      </c>
    </row>
    <row r="1519" spans="2:10" ht="14.1" customHeight="1" x14ac:dyDescent="0.25">
      <c r="B1519" s="42" t="s">
        <v>2899</v>
      </c>
      <c r="C1519" s="42" t="s">
        <v>2900</v>
      </c>
      <c r="D1519" s="43">
        <v>193876.8</v>
      </c>
      <c r="E1519" s="41"/>
      <c r="F1519" s="41"/>
      <c r="G1519" s="41"/>
      <c r="H1519" s="42" t="s">
        <v>2899</v>
      </c>
      <c r="I1519" s="42" t="s">
        <v>2900</v>
      </c>
      <c r="J1519" s="43">
        <v>193876.8</v>
      </c>
    </row>
    <row r="1520" spans="2:10" ht="14.1" customHeight="1" x14ac:dyDescent="0.25">
      <c r="B1520" s="42" t="s">
        <v>2901</v>
      </c>
      <c r="C1520" s="42" t="s">
        <v>2902</v>
      </c>
      <c r="D1520" s="43">
        <v>126006.39999999999</v>
      </c>
      <c r="E1520" s="41"/>
      <c r="F1520" s="41"/>
      <c r="G1520" s="41"/>
      <c r="H1520" s="42" t="s">
        <v>2901</v>
      </c>
      <c r="I1520" s="42" t="s">
        <v>2902</v>
      </c>
      <c r="J1520" s="43">
        <v>129563.2</v>
      </c>
    </row>
    <row r="1521" spans="2:10" ht="14.1" customHeight="1" x14ac:dyDescent="0.25">
      <c r="B1521" s="42" t="s">
        <v>2903</v>
      </c>
      <c r="C1521" s="42" t="s">
        <v>2904</v>
      </c>
      <c r="D1521" s="43">
        <v>99049.600000000006</v>
      </c>
      <c r="E1521" s="41"/>
      <c r="F1521" s="41"/>
      <c r="G1521" s="41"/>
      <c r="H1521" s="42" t="s">
        <v>2903</v>
      </c>
      <c r="I1521" s="42" t="s">
        <v>2904</v>
      </c>
      <c r="J1521" s="43">
        <v>99049.600000000006</v>
      </c>
    </row>
    <row r="1522" spans="2:10" ht="14.1" customHeight="1" x14ac:dyDescent="0.25">
      <c r="B1522" s="42" t="s">
        <v>2905</v>
      </c>
      <c r="C1522" s="42" t="s">
        <v>2906</v>
      </c>
      <c r="D1522" s="43">
        <v>93766.399999999994</v>
      </c>
      <c r="E1522" s="41"/>
      <c r="F1522" s="41"/>
      <c r="G1522" s="41"/>
      <c r="H1522" s="42" t="s">
        <v>2905</v>
      </c>
      <c r="I1522" s="42" t="s">
        <v>2906</v>
      </c>
      <c r="J1522" s="43">
        <v>93766.399999999994</v>
      </c>
    </row>
    <row r="1523" spans="2:10" ht="14.1" customHeight="1" x14ac:dyDescent="0.25">
      <c r="B1523" s="42" t="s">
        <v>2907</v>
      </c>
      <c r="C1523" s="42" t="s">
        <v>2908</v>
      </c>
      <c r="D1523" s="43">
        <v>99049.600000000006</v>
      </c>
      <c r="E1523" s="41"/>
      <c r="F1523" s="41"/>
      <c r="G1523" s="41"/>
      <c r="H1523" s="42" t="s">
        <v>2907</v>
      </c>
      <c r="I1523" s="42" t="s">
        <v>2908</v>
      </c>
      <c r="J1523" s="43">
        <v>99049.600000000006</v>
      </c>
    </row>
    <row r="1524" spans="2:10" ht="14.1" customHeight="1" x14ac:dyDescent="0.25">
      <c r="B1524" s="42" t="s">
        <v>2909</v>
      </c>
      <c r="C1524" s="42" t="s">
        <v>2910</v>
      </c>
      <c r="D1524" s="43">
        <v>84011.199999999997</v>
      </c>
      <c r="E1524" s="41"/>
      <c r="F1524" s="41"/>
      <c r="G1524" s="41"/>
      <c r="H1524" s="42" t="s">
        <v>2909</v>
      </c>
      <c r="I1524" s="42" t="s">
        <v>2910</v>
      </c>
      <c r="J1524" s="43">
        <v>88816</v>
      </c>
    </row>
    <row r="1525" spans="2:10" ht="14.1" customHeight="1" x14ac:dyDescent="0.25">
      <c r="B1525" s="42" t="s">
        <v>2911</v>
      </c>
      <c r="C1525" s="42" t="s">
        <v>2912</v>
      </c>
      <c r="D1525" s="43">
        <v>73216</v>
      </c>
      <c r="E1525" s="41"/>
      <c r="F1525" s="41"/>
      <c r="G1525" s="41"/>
      <c r="H1525" s="42" t="s">
        <v>2911</v>
      </c>
      <c r="I1525" s="42" t="s">
        <v>2912</v>
      </c>
      <c r="J1525" s="43">
        <v>77355.199999999997</v>
      </c>
    </row>
    <row r="1526" spans="2:10" ht="14.1" customHeight="1" x14ac:dyDescent="0.25">
      <c r="B1526" s="42" t="s">
        <v>2913</v>
      </c>
      <c r="C1526" s="42" t="s">
        <v>2914</v>
      </c>
      <c r="D1526" s="43">
        <v>88816</v>
      </c>
      <c r="E1526" s="41"/>
      <c r="F1526" s="41"/>
      <c r="G1526" s="41"/>
      <c r="H1526" s="42" t="s">
        <v>2913</v>
      </c>
      <c r="I1526" s="42" t="s">
        <v>2914</v>
      </c>
      <c r="J1526" s="43">
        <v>91228.800000000003</v>
      </c>
    </row>
    <row r="1527" spans="2:10" ht="14.1" customHeight="1" x14ac:dyDescent="0.25">
      <c r="B1527" s="42" t="s">
        <v>2915</v>
      </c>
      <c r="C1527" s="42" t="s">
        <v>2916</v>
      </c>
      <c r="D1527" s="43">
        <v>107411.2</v>
      </c>
      <c r="E1527" s="41"/>
      <c r="F1527" s="41"/>
      <c r="G1527" s="41"/>
      <c r="H1527" s="42" t="s">
        <v>2915</v>
      </c>
      <c r="I1527" s="42" t="s">
        <v>2916</v>
      </c>
      <c r="J1527" s="43">
        <v>110302.39999999999</v>
      </c>
    </row>
    <row r="1528" spans="2:10" ht="14.1" customHeight="1" x14ac:dyDescent="0.25">
      <c r="B1528" s="42" t="s">
        <v>2917</v>
      </c>
      <c r="C1528" s="42" t="s">
        <v>2918</v>
      </c>
      <c r="D1528" s="43">
        <v>71219.199999999997</v>
      </c>
      <c r="E1528" s="41"/>
      <c r="F1528" s="41"/>
      <c r="G1528" s="41"/>
      <c r="H1528" s="42" t="s">
        <v>2917</v>
      </c>
      <c r="I1528" s="42" t="s">
        <v>2918</v>
      </c>
      <c r="J1528" s="43">
        <v>75212.800000000003</v>
      </c>
    </row>
    <row r="1529" spans="2:10" ht="14.1" customHeight="1" x14ac:dyDescent="0.25">
      <c r="B1529" s="42" t="s">
        <v>2919</v>
      </c>
      <c r="C1529" s="42" t="s">
        <v>2920</v>
      </c>
      <c r="D1529" s="43">
        <v>81660.800000000003</v>
      </c>
      <c r="E1529" s="41"/>
      <c r="F1529" s="41"/>
      <c r="G1529" s="41"/>
      <c r="H1529" s="42" t="s">
        <v>2919</v>
      </c>
      <c r="I1529" s="42" t="s">
        <v>2920</v>
      </c>
      <c r="J1529" s="43">
        <v>81660.800000000003</v>
      </c>
    </row>
    <row r="1530" spans="2:10" ht="14.1" customHeight="1" x14ac:dyDescent="0.25">
      <c r="B1530" s="42" t="s">
        <v>2921</v>
      </c>
      <c r="C1530" s="42" t="s">
        <v>2922</v>
      </c>
      <c r="D1530" s="43">
        <v>140316.79999999999</v>
      </c>
      <c r="E1530" s="41"/>
      <c r="F1530" s="41"/>
      <c r="G1530" s="41"/>
      <c r="H1530" s="42" t="s">
        <v>2921</v>
      </c>
      <c r="I1530" s="42" t="s">
        <v>2922</v>
      </c>
      <c r="J1530" s="43">
        <v>140316.79999999999</v>
      </c>
    </row>
    <row r="1531" spans="2:10" ht="14.1" customHeight="1" x14ac:dyDescent="0.25">
      <c r="B1531" s="42" t="s">
        <v>2923</v>
      </c>
      <c r="C1531" s="42" t="s">
        <v>2924</v>
      </c>
      <c r="D1531" s="43">
        <v>86278.399999999994</v>
      </c>
      <c r="E1531" s="41"/>
      <c r="F1531" s="41"/>
      <c r="G1531" s="41"/>
      <c r="H1531" s="42" t="s">
        <v>2923</v>
      </c>
      <c r="I1531" s="42" t="s">
        <v>2924</v>
      </c>
      <c r="J1531" s="43">
        <v>91228.800000000003</v>
      </c>
    </row>
    <row r="1532" spans="2:10" ht="14.1" customHeight="1" x14ac:dyDescent="0.25">
      <c r="B1532" s="42" t="s">
        <v>2925</v>
      </c>
      <c r="C1532" s="42" t="s">
        <v>2926</v>
      </c>
      <c r="D1532" s="43">
        <v>96408</v>
      </c>
      <c r="E1532" s="41"/>
      <c r="F1532" s="41"/>
      <c r="G1532" s="41"/>
      <c r="H1532" s="42" t="s">
        <v>2925</v>
      </c>
      <c r="I1532" s="42" t="s">
        <v>2926</v>
      </c>
      <c r="J1532" s="43">
        <v>99049.600000000006</v>
      </c>
    </row>
    <row r="1533" spans="2:10" ht="14.1" customHeight="1" x14ac:dyDescent="0.25">
      <c r="B1533" s="42" t="s">
        <v>2927</v>
      </c>
      <c r="C1533" s="42" t="s">
        <v>2928</v>
      </c>
      <c r="D1533" s="43">
        <v>58760</v>
      </c>
      <c r="E1533" s="41"/>
      <c r="F1533" s="41"/>
      <c r="G1533" s="41"/>
      <c r="H1533" s="42" t="s">
        <v>2927</v>
      </c>
      <c r="I1533" s="42" t="s">
        <v>2928</v>
      </c>
      <c r="J1533" s="43">
        <v>62108.800000000003</v>
      </c>
    </row>
    <row r="1534" spans="2:10" ht="14.1" customHeight="1" x14ac:dyDescent="0.25">
      <c r="B1534" s="42" t="s">
        <v>2929</v>
      </c>
      <c r="C1534" s="42" t="s">
        <v>2930</v>
      </c>
      <c r="D1534" s="43">
        <v>119537.60000000001</v>
      </c>
      <c r="E1534" s="41"/>
      <c r="F1534" s="41"/>
      <c r="G1534" s="41"/>
      <c r="H1534" s="42" t="s">
        <v>2929</v>
      </c>
      <c r="I1534" s="42" t="s">
        <v>2930</v>
      </c>
      <c r="J1534" s="43">
        <v>126006.39999999999</v>
      </c>
    </row>
    <row r="1535" spans="2:10" ht="14.1" customHeight="1" x14ac:dyDescent="0.25">
      <c r="B1535" s="42" t="s">
        <v>2931</v>
      </c>
      <c r="C1535" s="42" t="s">
        <v>2932</v>
      </c>
      <c r="D1535" s="43">
        <v>96408</v>
      </c>
      <c r="E1535" s="41"/>
      <c r="F1535" s="41"/>
      <c r="G1535" s="41"/>
      <c r="H1535" s="42" t="s">
        <v>2931</v>
      </c>
      <c r="I1535" s="42" t="s">
        <v>2932</v>
      </c>
      <c r="J1535" s="43">
        <v>96408</v>
      </c>
    </row>
    <row r="1536" spans="2:10" ht="14.1" customHeight="1" x14ac:dyDescent="0.25">
      <c r="B1536" s="42" t="s">
        <v>2933</v>
      </c>
      <c r="C1536" s="42" t="s">
        <v>2934</v>
      </c>
      <c r="D1536" s="43">
        <v>79497.600000000006</v>
      </c>
      <c r="E1536" s="41"/>
      <c r="F1536" s="41"/>
      <c r="G1536" s="41"/>
      <c r="H1536" s="42" t="s">
        <v>2933</v>
      </c>
      <c r="I1536" s="42" t="s">
        <v>2934</v>
      </c>
      <c r="J1536" s="43">
        <v>81660.800000000003</v>
      </c>
    </row>
    <row r="1537" spans="2:10" ht="14.1" customHeight="1" x14ac:dyDescent="0.25">
      <c r="B1537" s="42" t="s">
        <v>2935</v>
      </c>
      <c r="C1537" s="42" t="s">
        <v>2936</v>
      </c>
      <c r="D1537" s="43">
        <v>73216</v>
      </c>
      <c r="E1537" s="41"/>
      <c r="F1537" s="41"/>
      <c r="G1537" s="41"/>
      <c r="H1537" s="42" t="s">
        <v>2935</v>
      </c>
      <c r="I1537" s="42" t="s">
        <v>2936</v>
      </c>
      <c r="J1537" s="43">
        <v>73216</v>
      </c>
    </row>
    <row r="1538" spans="2:10" ht="14.1" customHeight="1" x14ac:dyDescent="0.25">
      <c r="B1538" s="42" t="s">
        <v>2937</v>
      </c>
      <c r="C1538" s="42" t="s">
        <v>2938</v>
      </c>
      <c r="D1538" s="43">
        <v>73216</v>
      </c>
      <c r="E1538" s="41"/>
      <c r="F1538" s="41"/>
      <c r="G1538" s="41"/>
      <c r="H1538" s="42" t="s">
        <v>2937</v>
      </c>
      <c r="I1538" s="42" t="s">
        <v>2938</v>
      </c>
      <c r="J1538" s="43">
        <v>77355.199999999997</v>
      </c>
    </row>
    <row r="1539" spans="2:10" ht="14.1" customHeight="1" x14ac:dyDescent="0.25">
      <c r="B1539" s="42" t="s">
        <v>2939</v>
      </c>
      <c r="C1539" s="42" t="s">
        <v>2940</v>
      </c>
      <c r="D1539" s="43">
        <v>81660.800000000003</v>
      </c>
      <c r="E1539" s="41"/>
      <c r="F1539" s="41"/>
      <c r="G1539" s="41"/>
      <c r="H1539" s="42" t="s">
        <v>2939</v>
      </c>
      <c r="I1539" s="42" t="s">
        <v>2940</v>
      </c>
      <c r="J1539" s="43">
        <v>86278.399999999994</v>
      </c>
    </row>
    <row r="1540" spans="2:10" ht="14.1" customHeight="1" x14ac:dyDescent="0.25">
      <c r="B1540" s="42" t="s">
        <v>2941</v>
      </c>
      <c r="C1540" s="42" t="s">
        <v>2942</v>
      </c>
      <c r="D1540" s="43">
        <v>79497.600000000006</v>
      </c>
      <c r="E1540" s="41"/>
      <c r="F1540" s="41"/>
      <c r="G1540" s="41"/>
      <c r="H1540" s="42" t="s">
        <v>2941</v>
      </c>
      <c r="I1540" s="42" t="s">
        <v>2942</v>
      </c>
      <c r="J1540" s="43">
        <v>84011.199999999997</v>
      </c>
    </row>
    <row r="1541" spans="2:10" ht="14.1" customHeight="1" x14ac:dyDescent="0.25">
      <c r="B1541" s="42" t="s">
        <v>2943</v>
      </c>
      <c r="C1541" s="42" t="s">
        <v>2944</v>
      </c>
      <c r="D1541" s="43">
        <v>69305.600000000006</v>
      </c>
      <c r="E1541" s="41"/>
      <c r="F1541" s="41"/>
      <c r="G1541" s="41"/>
      <c r="H1541" s="42" t="s">
        <v>2943</v>
      </c>
      <c r="I1541" s="42" t="s">
        <v>2944</v>
      </c>
      <c r="J1541" s="43">
        <v>73216</v>
      </c>
    </row>
    <row r="1542" spans="2:10" ht="14.1" customHeight="1" x14ac:dyDescent="0.25">
      <c r="B1542" s="42" t="s">
        <v>2945</v>
      </c>
      <c r="C1542" s="42" t="s">
        <v>2946</v>
      </c>
      <c r="D1542" s="43">
        <v>81660.800000000003</v>
      </c>
      <c r="E1542" s="41"/>
      <c r="F1542" s="41"/>
      <c r="G1542" s="41"/>
      <c r="H1542" s="42" t="s">
        <v>2945</v>
      </c>
      <c r="I1542" s="42" t="s">
        <v>2946</v>
      </c>
      <c r="J1542" s="43">
        <v>86278.399999999994</v>
      </c>
    </row>
    <row r="1543" spans="2:10" ht="14.1" customHeight="1" x14ac:dyDescent="0.25">
      <c r="B1543" s="42" t="s">
        <v>2947</v>
      </c>
      <c r="C1543" s="42" t="s">
        <v>2948</v>
      </c>
      <c r="D1543" s="43">
        <v>77355.199999999997</v>
      </c>
      <c r="E1543" s="41"/>
      <c r="F1543" s="41"/>
      <c r="G1543" s="41"/>
      <c r="H1543" s="42" t="s">
        <v>2947</v>
      </c>
      <c r="I1543" s="42" t="s">
        <v>2948</v>
      </c>
      <c r="J1543" s="43">
        <v>81660.800000000003</v>
      </c>
    </row>
    <row r="1544" spans="2:10" ht="14.1" customHeight="1" x14ac:dyDescent="0.25">
      <c r="B1544" s="42" t="s">
        <v>2949</v>
      </c>
      <c r="C1544" s="42" t="s">
        <v>2950</v>
      </c>
      <c r="D1544" s="43">
        <v>77355.199999999997</v>
      </c>
      <c r="E1544" s="41"/>
      <c r="F1544" s="41"/>
      <c r="G1544" s="41"/>
      <c r="H1544" s="42" t="s">
        <v>2949</v>
      </c>
      <c r="I1544" s="42" t="s">
        <v>2950</v>
      </c>
      <c r="J1544" s="43">
        <v>81660.800000000003</v>
      </c>
    </row>
    <row r="1545" spans="2:10" ht="14.1" customHeight="1" x14ac:dyDescent="0.25">
      <c r="B1545" s="42" t="s">
        <v>2951</v>
      </c>
      <c r="C1545" s="42" t="s">
        <v>2952</v>
      </c>
      <c r="D1545" s="43">
        <v>79497.600000000006</v>
      </c>
      <c r="E1545" s="41"/>
      <c r="F1545" s="41"/>
      <c r="G1545" s="41"/>
      <c r="H1545" s="42" t="s">
        <v>2951</v>
      </c>
      <c r="I1545" s="42" t="s">
        <v>2952</v>
      </c>
      <c r="J1545" s="43">
        <v>84011.199999999997</v>
      </c>
    </row>
    <row r="1546" spans="2:10" ht="14.1" customHeight="1" x14ac:dyDescent="0.25">
      <c r="B1546" s="42" t="s">
        <v>2953</v>
      </c>
      <c r="C1546" s="42" t="s">
        <v>2954</v>
      </c>
      <c r="D1546" s="43">
        <v>79497.600000000006</v>
      </c>
      <c r="E1546" s="41"/>
      <c r="F1546" s="41"/>
      <c r="G1546" s="41"/>
      <c r="H1546" s="42" t="s">
        <v>2953</v>
      </c>
      <c r="I1546" s="42" t="s">
        <v>2954</v>
      </c>
      <c r="J1546" s="43">
        <v>84011.199999999997</v>
      </c>
    </row>
    <row r="1547" spans="2:10" ht="14.1" customHeight="1" x14ac:dyDescent="0.25">
      <c r="B1547" s="42" t="s">
        <v>2955</v>
      </c>
      <c r="C1547" s="42" t="s">
        <v>2956</v>
      </c>
      <c r="D1547" s="43">
        <v>81660.800000000003</v>
      </c>
      <c r="E1547" s="41"/>
      <c r="F1547" s="41"/>
      <c r="G1547" s="41"/>
      <c r="H1547" s="42" t="s">
        <v>2955</v>
      </c>
      <c r="I1547" s="42" t="s">
        <v>2956</v>
      </c>
      <c r="J1547" s="43">
        <v>86278.399999999994</v>
      </c>
    </row>
    <row r="1548" spans="2:10" ht="14.1" customHeight="1" x14ac:dyDescent="0.25">
      <c r="B1548" s="42" t="s">
        <v>2957</v>
      </c>
      <c r="C1548" s="42" t="s">
        <v>2958</v>
      </c>
      <c r="D1548" s="43">
        <v>77355.199999999997</v>
      </c>
      <c r="E1548" s="41"/>
      <c r="F1548" s="41"/>
      <c r="G1548" s="41"/>
      <c r="H1548" s="42" t="s">
        <v>2957</v>
      </c>
      <c r="I1548" s="42" t="s">
        <v>2958</v>
      </c>
      <c r="J1548" s="43">
        <v>81660.800000000003</v>
      </c>
    </row>
    <row r="1549" spans="2:10" ht="14.1" customHeight="1" x14ac:dyDescent="0.25">
      <c r="B1549" s="42" t="s">
        <v>2959</v>
      </c>
      <c r="C1549" s="42" t="s">
        <v>2960</v>
      </c>
      <c r="D1549" s="43">
        <v>79497.600000000006</v>
      </c>
      <c r="E1549" s="41"/>
      <c r="F1549" s="41"/>
      <c r="G1549" s="41"/>
      <c r="H1549" s="42" t="s">
        <v>2959</v>
      </c>
      <c r="I1549" s="42" t="s">
        <v>2960</v>
      </c>
      <c r="J1549" s="43">
        <v>84011.199999999997</v>
      </c>
    </row>
    <row r="1550" spans="2:10" ht="14.1" customHeight="1" x14ac:dyDescent="0.25">
      <c r="B1550" s="42" t="s">
        <v>2961</v>
      </c>
      <c r="C1550" s="42" t="s">
        <v>2962</v>
      </c>
      <c r="D1550" s="43">
        <v>79497.600000000006</v>
      </c>
      <c r="E1550" s="41"/>
      <c r="F1550" s="41"/>
      <c r="G1550" s="41"/>
      <c r="H1550" s="42" t="s">
        <v>2961</v>
      </c>
      <c r="I1550" s="42" t="s">
        <v>2962</v>
      </c>
      <c r="J1550" s="43">
        <v>84011.199999999997</v>
      </c>
    </row>
    <row r="1551" spans="2:10" ht="14.1" customHeight="1" x14ac:dyDescent="0.25">
      <c r="B1551" s="42" t="s">
        <v>2963</v>
      </c>
      <c r="C1551" s="42" t="s">
        <v>2964</v>
      </c>
      <c r="D1551" s="43">
        <v>81660.800000000003</v>
      </c>
      <c r="E1551" s="41"/>
      <c r="F1551" s="41"/>
      <c r="G1551" s="41"/>
      <c r="H1551" s="42" t="s">
        <v>2963</v>
      </c>
      <c r="I1551" s="42" t="s">
        <v>2964</v>
      </c>
      <c r="J1551" s="43">
        <v>86278.399999999994</v>
      </c>
    </row>
    <row r="1552" spans="2:10" ht="14.1" customHeight="1" x14ac:dyDescent="0.25">
      <c r="B1552" s="42" t="s">
        <v>2965</v>
      </c>
      <c r="C1552" s="42" t="s">
        <v>2966</v>
      </c>
      <c r="D1552" s="43">
        <v>81660.800000000003</v>
      </c>
      <c r="E1552" s="41"/>
      <c r="F1552" s="41"/>
      <c r="G1552" s="41"/>
      <c r="H1552" s="42" t="s">
        <v>2965</v>
      </c>
      <c r="I1552" s="42" t="s">
        <v>2966</v>
      </c>
      <c r="J1552" s="43">
        <v>86278.399999999994</v>
      </c>
    </row>
    <row r="1553" spans="2:10" ht="14.1" customHeight="1" x14ac:dyDescent="0.25">
      <c r="B1553" s="42" t="s">
        <v>2967</v>
      </c>
      <c r="C1553" s="42" t="s">
        <v>2968</v>
      </c>
      <c r="D1553" s="43">
        <v>99049.600000000006</v>
      </c>
      <c r="E1553" s="41"/>
      <c r="F1553" s="41"/>
      <c r="G1553" s="41"/>
      <c r="H1553" s="42" t="s">
        <v>2967</v>
      </c>
      <c r="I1553" s="42" t="s">
        <v>2968</v>
      </c>
      <c r="J1553" s="43">
        <v>99049.600000000006</v>
      </c>
    </row>
    <row r="1554" spans="2:10" ht="14.1" customHeight="1" x14ac:dyDescent="0.25">
      <c r="B1554" s="42" t="s">
        <v>2969</v>
      </c>
      <c r="C1554" s="42" t="s">
        <v>2970</v>
      </c>
      <c r="D1554" s="43">
        <v>122720</v>
      </c>
      <c r="E1554" s="41"/>
      <c r="F1554" s="41"/>
      <c r="G1554" s="41"/>
      <c r="H1554" s="42" t="s">
        <v>2969</v>
      </c>
      <c r="I1554" s="42" t="s">
        <v>2970</v>
      </c>
      <c r="J1554" s="43">
        <v>122720</v>
      </c>
    </row>
    <row r="1555" spans="2:10" ht="14.1" customHeight="1" x14ac:dyDescent="0.25">
      <c r="B1555" s="42" t="s">
        <v>2971</v>
      </c>
      <c r="C1555" s="42" t="s">
        <v>2972</v>
      </c>
      <c r="D1555" s="43">
        <v>129563.2</v>
      </c>
      <c r="E1555" s="41"/>
      <c r="F1555" s="41"/>
      <c r="G1555" s="41"/>
      <c r="H1555" s="42" t="s">
        <v>2971</v>
      </c>
      <c r="I1555" s="42" t="s">
        <v>2972</v>
      </c>
      <c r="J1555" s="43">
        <v>129563.2</v>
      </c>
    </row>
    <row r="1556" spans="2:10" ht="14.1" customHeight="1" x14ac:dyDescent="0.25">
      <c r="B1556" s="42" t="s">
        <v>2973</v>
      </c>
      <c r="C1556" s="42" t="s">
        <v>2974</v>
      </c>
      <c r="D1556" s="43">
        <v>101753.60000000001</v>
      </c>
      <c r="E1556" s="41"/>
      <c r="F1556" s="41"/>
      <c r="G1556" s="41"/>
      <c r="H1556" s="42" t="s">
        <v>2973</v>
      </c>
      <c r="I1556" s="42" t="s">
        <v>2974</v>
      </c>
      <c r="J1556" s="43">
        <v>101753.60000000001</v>
      </c>
    </row>
    <row r="1557" spans="2:10" ht="14.1" customHeight="1" x14ac:dyDescent="0.25">
      <c r="B1557" s="42" t="s">
        <v>2975</v>
      </c>
      <c r="C1557" s="42" t="s">
        <v>2976</v>
      </c>
      <c r="D1557" s="43">
        <v>69305.600000000006</v>
      </c>
      <c r="E1557" s="41"/>
      <c r="F1557" s="41"/>
      <c r="G1557" s="41"/>
      <c r="H1557" s="42" t="s">
        <v>2975</v>
      </c>
      <c r="I1557" s="42" t="s">
        <v>2976</v>
      </c>
      <c r="J1557" s="43">
        <v>73216</v>
      </c>
    </row>
    <row r="1558" spans="2:10" ht="14.1" customHeight="1" x14ac:dyDescent="0.25">
      <c r="B1558" s="42" t="s">
        <v>2977</v>
      </c>
      <c r="C1558" s="42" t="s">
        <v>2978</v>
      </c>
      <c r="D1558" s="43">
        <v>84011.199999999997</v>
      </c>
      <c r="E1558" s="41"/>
      <c r="F1558" s="41"/>
      <c r="G1558" s="41"/>
      <c r="H1558" s="42" t="s">
        <v>2977</v>
      </c>
      <c r="I1558" s="42" t="s">
        <v>2978</v>
      </c>
      <c r="J1558" s="43">
        <v>84011.199999999997</v>
      </c>
    </row>
    <row r="1559" spans="2:10" ht="14.1" customHeight="1" x14ac:dyDescent="0.25">
      <c r="B1559" s="42" t="s">
        <v>2979</v>
      </c>
      <c r="C1559" s="42" t="s">
        <v>2980</v>
      </c>
      <c r="D1559" s="43">
        <v>86278.399999999994</v>
      </c>
      <c r="E1559" s="41"/>
      <c r="F1559" s="41"/>
      <c r="G1559" s="41"/>
      <c r="H1559" s="42" t="s">
        <v>2979</v>
      </c>
      <c r="I1559" s="42" t="s">
        <v>2980</v>
      </c>
      <c r="J1559" s="43">
        <v>86278.399999999994</v>
      </c>
    </row>
    <row r="1560" spans="2:10" ht="14.1" customHeight="1" x14ac:dyDescent="0.25">
      <c r="B1560" s="42" t="s">
        <v>2981</v>
      </c>
      <c r="C1560" s="42" t="s">
        <v>2982</v>
      </c>
      <c r="D1560" s="43">
        <v>126006.39999999999</v>
      </c>
      <c r="E1560" s="41"/>
      <c r="F1560" s="41"/>
      <c r="G1560" s="41"/>
      <c r="H1560" s="42" t="s">
        <v>2981</v>
      </c>
      <c r="I1560" s="42" t="s">
        <v>2982</v>
      </c>
      <c r="J1560" s="43">
        <v>129563.2</v>
      </c>
    </row>
    <row r="1561" spans="2:10" ht="14.1" customHeight="1" x14ac:dyDescent="0.25">
      <c r="B1561" s="42" t="s">
        <v>2983</v>
      </c>
      <c r="C1561" s="42" t="s">
        <v>2984</v>
      </c>
      <c r="D1561" s="43">
        <v>58760</v>
      </c>
      <c r="E1561" s="41"/>
      <c r="F1561" s="41"/>
      <c r="G1561" s="41"/>
      <c r="H1561" s="42" t="s">
        <v>2983</v>
      </c>
      <c r="I1561" s="42" t="s">
        <v>2984</v>
      </c>
      <c r="J1561" s="43">
        <v>58760</v>
      </c>
    </row>
    <row r="1562" spans="2:10" ht="14.1" customHeight="1" x14ac:dyDescent="0.25">
      <c r="B1562" s="42" t="s">
        <v>2985</v>
      </c>
      <c r="C1562" s="42" t="s">
        <v>2986</v>
      </c>
      <c r="D1562" s="43">
        <v>67433.600000000006</v>
      </c>
      <c r="E1562" s="41"/>
      <c r="F1562" s="41"/>
      <c r="G1562" s="41"/>
      <c r="H1562" s="42" t="s">
        <v>2985</v>
      </c>
      <c r="I1562" s="42" t="s">
        <v>2986</v>
      </c>
      <c r="J1562" s="43">
        <v>71219.199999999997</v>
      </c>
    </row>
    <row r="1563" spans="2:10" ht="14.1" customHeight="1" x14ac:dyDescent="0.25">
      <c r="B1563" s="42" t="s">
        <v>2987</v>
      </c>
      <c r="C1563" s="42" t="s">
        <v>2988</v>
      </c>
      <c r="D1563" s="43">
        <v>62108.800000000003</v>
      </c>
      <c r="E1563" s="41"/>
      <c r="F1563" s="41"/>
      <c r="G1563" s="41"/>
      <c r="H1563" s="42" t="s">
        <v>2987</v>
      </c>
      <c r="I1563" s="42" t="s">
        <v>2988</v>
      </c>
      <c r="J1563" s="43">
        <v>65540.800000000003</v>
      </c>
    </row>
    <row r="1564" spans="2:10" ht="14.1" customHeight="1" x14ac:dyDescent="0.25">
      <c r="B1564" s="42" t="s">
        <v>2989</v>
      </c>
      <c r="C1564" s="42" t="s">
        <v>2990</v>
      </c>
      <c r="D1564" s="43">
        <v>84011.199999999997</v>
      </c>
      <c r="E1564" s="41"/>
      <c r="F1564" s="41"/>
      <c r="G1564" s="41"/>
      <c r="H1564" s="42" t="s">
        <v>2989</v>
      </c>
      <c r="I1564" s="42" t="s">
        <v>2990</v>
      </c>
      <c r="J1564" s="43">
        <v>86278.399999999994</v>
      </c>
    </row>
    <row r="1565" spans="2:10" ht="14.1" customHeight="1" x14ac:dyDescent="0.25">
      <c r="B1565" s="42" t="s">
        <v>2991</v>
      </c>
      <c r="C1565" s="42" t="s">
        <v>2992</v>
      </c>
      <c r="D1565" s="43">
        <v>136572.79999999999</v>
      </c>
      <c r="E1565" s="41"/>
      <c r="F1565" s="41"/>
      <c r="G1565" s="41"/>
      <c r="H1565" s="42" t="s">
        <v>2991</v>
      </c>
      <c r="I1565" s="42" t="s">
        <v>2992</v>
      </c>
      <c r="J1565" s="43">
        <v>144123.20000000001</v>
      </c>
    </row>
    <row r="1566" spans="2:10" ht="14.1" customHeight="1" x14ac:dyDescent="0.25">
      <c r="B1566" s="42" t="s">
        <v>2993</v>
      </c>
      <c r="C1566" s="42" t="s">
        <v>2994</v>
      </c>
      <c r="D1566" s="43">
        <v>71219.199999999997</v>
      </c>
      <c r="E1566" s="41"/>
      <c r="F1566" s="41"/>
      <c r="G1566" s="41"/>
      <c r="H1566" s="42" t="s">
        <v>2993</v>
      </c>
      <c r="I1566" s="42" t="s">
        <v>2994</v>
      </c>
      <c r="J1566" s="43">
        <v>73216</v>
      </c>
    </row>
    <row r="1567" spans="2:10" ht="14.1" customHeight="1" x14ac:dyDescent="0.25">
      <c r="B1567" s="42" t="s">
        <v>2995</v>
      </c>
      <c r="C1567" s="42" t="s">
        <v>2996</v>
      </c>
      <c r="D1567" s="43">
        <v>199180.79999999999</v>
      </c>
      <c r="E1567" s="41"/>
      <c r="F1567" s="41"/>
      <c r="G1567" s="41"/>
      <c r="H1567" s="42" t="s">
        <v>2995</v>
      </c>
      <c r="I1567" s="42" t="s">
        <v>2996</v>
      </c>
      <c r="J1567" s="43">
        <v>199180.79999999999</v>
      </c>
    </row>
    <row r="1568" spans="2:10" ht="14.1" customHeight="1" x14ac:dyDescent="0.25">
      <c r="B1568" s="42" t="s">
        <v>2997</v>
      </c>
      <c r="C1568" s="42" t="s">
        <v>2998</v>
      </c>
      <c r="D1568" s="43">
        <v>49816</v>
      </c>
      <c r="E1568" s="41"/>
      <c r="F1568" s="41"/>
      <c r="G1568" s="41"/>
      <c r="H1568" s="42" t="s">
        <v>2997</v>
      </c>
      <c r="I1568" s="42" t="s">
        <v>2998</v>
      </c>
      <c r="J1568" s="43">
        <v>52624</v>
      </c>
    </row>
    <row r="1569" spans="2:10" ht="14.1" customHeight="1" x14ac:dyDescent="0.25">
      <c r="B1569" s="42" t="s">
        <v>2999</v>
      </c>
      <c r="C1569" s="42" t="s">
        <v>3000</v>
      </c>
      <c r="D1569" s="43">
        <v>84011.199999999997</v>
      </c>
      <c r="E1569" s="41"/>
      <c r="F1569" s="41"/>
      <c r="G1569" s="41"/>
      <c r="H1569" s="42" t="s">
        <v>2999</v>
      </c>
      <c r="I1569" s="42" t="s">
        <v>3000</v>
      </c>
      <c r="J1569" s="43">
        <v>86278.399999999994</v>
      </c>
    </row>
    <row r="1570" spans="2:10" ht="14.1" customHeight="1" x14ac:dyDescent="0.25">
      <c r="B1570" s="42" t="s">
        <v>3001</v>
      </c>
      <c r="C1570" s="42" t="s">
        <v>3002</v>
      </c>
      <c r="D1570" s="43">
        <v>91228.800000000003</v>
      </c>
      <c r="E1570" s="41"/>
      <c r="F1570" s="41"/>
      <c r="G1570" s="41"/>
      <c r="H1570" s="42" t="s">
        <v>3001</v>
      </c>
      <c r="I1570" s="42" t="s">
        <v>3002</v>
      </c>
      <c r="J1570" s="43">
        <v>91228.800000000003</v>
      </c>
    </row>
    <row r="1571" spans="2:10" ht="14.1" customHeight="1" x14ac:dyDescent="0.25">
      <c r="B1571" s="42" t="s">
        <v>3003</v>
      </c>
      <c r="C1571" s="42" t="s">
        <v>3004</v>
      </c>
      <c r="D1571" s="43">
        <v>84011.199999999997</v>
      </c>
      <c r="E1571" s="41"/>
      <c r="F1571" s="41"/>
      <c r="G1571" s="41"/>
      <c r="H1571" s="42" t="s">
        <v>3003</v>
      </c>
      <c r="I1571" s="42" t="s">
        <v>3004</v>
      </c>
      <c r="J1571" s="43">
        <v>88816</v>
      </c>
    </row>
    <row r="1572" spans="2:10" ht="14.1" customHeight="1" x14ac:dyDescent="0.25">
      <c r="B1572" s="42" t="s">
        <v>3005</v>
      </c>
      <c r="C1572" s="42" t="s">
        <v>3006</v>
      </c>
      <c r="D1572" s="43">
        <v>52624</v>
      </c>
      <c r="E1572" s="41"/>
      <c r="F1572" s="41"/>
      <c r="G1572" s="41"/>
      <c r="H1572" s="42" t="s">
        <v>3005</v>
      </c>
      <c r="I1572" s="42" t="s">
        <v>3006</v>
      </c>
      <c r="J1572" s="43">
        <v>55723.199999999997</v>
      </c>
    </row>
    <row r="1573" spans="2:10" ht="14.1" customHeight="1" x14ac:dyDescent="0.25">
      <c r="B1573" s="42" t="s">
        <v>3007</v>
      </c>
      <c r="C1573" s="42" t="s">
        <v>3008</v>
      </c>
      <c r="D1573" s="43">
        <v>93766.399999999994</v>
      </c>
      <c r="E1573" s="41"/>
      <c r="F1573" s="41"/>
      <c r="G1573" s="41"/>
      <c r="H1573" s="42" t="s">
        <v>3007</v>
      </c>
      <c r="I1573" s="42" t="s">
        <v>3008</v>
      </c>
      <c r="J1573" s="43">
        <v>96408</v>
      </c>
    </row>
    <row r="1574" spans="2:10" ht="14.1" customHeight="1" x14ac:dyDescent="0.25">
      <c r="B1574" s="42" t="s">
        <v>3009</v>
      </c>
      <c r="C1574" s="42" t="s">
        <v>3010</v>
      </c>
      <c r="D1574" s="43">
        <v>164756.79999999999</v>
      </c>
      <c r="E1574" s="41"/>
      <c r="F1574" s="41"/>
      <c r="G1574" s="41"/>
      <c r="H1574" s="42" t="s">
        <v>3009</v>
      </c>
      <c r="I1574" s="42" t="s">
        <v>3010</v>
      </c>
      <c r="J1574" s="43">
        <v>169166.4</v>
      </c>
    </row>
    <row r="1575" spans="2:10" ht="14.1" customHeight="1" x14ac:dyDescent="0.25">
      <c r="B1575" s="42" t="s">
        <v>3011</v>
      </c>
      <c r="C1575" s="42" t="s">
        <v>3012</v>
      </c>
      <c r="D1575" s="43">
        <v>88816</v>
      </c>
      <c r="E1575" s="41"/>
      <c r="F1575" s="41"/>
      <c r="G1575" s="41"/>
      <c r="H1575" s="42" t="s">
        <v>3011</v>
      </c>
      <c r="I1575" s="42" t="s">
        <v>3012</v>
      </c>
      <c r="J1575" s="43">
        <v>88816</v>
      </c>
    </row>
    <row r="1576" spans="2:10" ht="14.1" customHeight="1" x14ac:dyDescent="0.25">
      <c r="B1576" s="42" t="s">
        <v>3013</v>
      </c>
      <c r="C1576" s="42" t="s">
        <v>3014</v>
      </c>
      <c r="D1576" s="43">
        <v>140316.79999999999</v>
      </c>
      <c r="E1576" s="41"/>
      <c r="F1576" s="41"/>
      <c r="G1576" s="41"/>
      <c r="H1576" s="42" t="s">
        <v>3013</v>
      </c>
      <c r="I1576" s="42" t="s">
        <v>3014</v>
      </c>
      <c r="J1576" s="43">
        <v>140316.79999999999</v>
      </c>
    </row>
    <row r="1577" spans="2:10" ht="14.1" customHeight="1" x14ac:dyDescent="0.25">
      <c r="B1577" s="42" t="s">
        <v>3015</v>
      </c>
      <c r="C1577" s="42" t="s">
        <v>3016</v>
      </c>
      <c r="D1577" s="43">
        <v>96408</v>
      </c>
      <c r="E1577" s="41"/>
      <c r="F1577" s="41"/>
      <c r="G1577" s="41"/>
      <c r="H1577" s="42" t="s">
        <v>3015</v>
      </c>
      <c r="I1577" s="42" t="s">
        <v>3016</v>
      </c>
      <c r="J1577" s="43">
        <v>99049.600000000006</v>
      </c>
    </row>
    <row r="1578" spans="2:10" ht="14.1" customHeight="1" x14ac:dyDescent="0.25">
      <c r="B1578" s="42" t="s">
        <v>3017</v>
      </c>
      <c r="C1578" s="42" t="s">
        <v>3018</v>
      </c>
      <c r="D1578" s="43">
        <v>99049.600000000006</v>
      </c>
      <c r="E1578" s="41"/>
      <c r="F1578" s="41"/>
      <c r="G1578" s="41"/>
      <c r="H1578" s="42" t="s">
        <v>3017</v>
      </c>
      <c r="I1578" s="42" t="s">
        <v>3018</v>
      </c>
      <c r="J1578" s="43">
        <v>99049.600000000006</v>
      </c>
    </row>
    <row r="1579" spans="2:10" ht="14.1" customHeight="1" x14ac:dyDescent="0.25">
      <c r="B1579" s="42" t="s">
        <v>3019</v>
      </c>
      <c r="C1579" s="42" t="s">
        <v>3020</v>
      </c>
      <c r="D1579" s="43">
        <v>86278.399999999994</v>
      </c>
      <c r="E1579" s="41"/>
      <c r="F1579" s="41"/>
      <c r="G1579" s="41"/>
      <c r="H1579" s="42" t="s">
        <v>3019</v>
      </c>
      <c r="I1579" s="42" t="s">
        <v>3020</v>
      </c>
      <c r="J1579" s="43">
        <v>86278.399999999994</v>
      </c>
    </row>
    <row r="1580" spans="2:10" ht="14.1" customHeight="1" x14ac:dyDescent="0.25">
      <c r="B1580" s="42" t="s">
        <v>3021</v>
      </c>
      <c r="C1580" s="42" t="s">
        <v>3022</v>
      </c>
      <c r="D1580" s="43">
        <v>243422.4</v>
      </c>
      <c r="E1580" s="41"/>
      <c r="F1580" s="41"/>
      <c r="G1580" s="41"/>
      <c r="H1580" s="42" t="s">
        <v>3021</v>
      </c>
      <c r="I1580" s="42" t="s">
        <v>3022</v>
      </c>
      <c r="J1580" s="43">
        <v>243422.4</v>
      </c>
    </row>
    <row r="1581" spans="2:10" ht="14.1" customHeight="1" x14ac:dyDescent="0.25">
      <c r="B1581" s="42" t="s">
        <v>3023</v>
      </c>
      <c r="C1581" s="42" t="s">
        <v>3024</v>
      </c>
      <c r="D1581" s="43">
        <v>73216</v>
      </c>
      <c r="E1581" s="41"/>
      <c r="F1581" s="41"/>
      <c r="G1581" s="41"/>
      <c r="H1581" s="42" t="s">
        <v>3023</v>
      </c>
      <c r="I1581" s="42" t="s">
        <v>3024</v>
      </c>
      <c r="J1581" s="43">
        <v>77355.199999999997</v>
      </c>
    </row>
    <row r="1582" spans="2:10" ht="14.1" customHeight="1" x14ac:dyDescent="0.25">
      <c r="B1582" s="42" t="s">
        <v>3025</v>
      </c>
      <c r="C1582" s="42" t="s">
        <v>3026</v>
      </c>
      <c r="D1582" s="43">
        <v>81660.800000000003</v>
      </c>
      <c r="E1582" s="41"/>
      <c r="F1582" s="41"/>
      <c r="G1582" s="41"/>
      <c r="H1582" s="42" t="s">
        <v>3025</v>
      </c>
      <c r="I1582" s="42" t="s">
        <v>3026</v>
      </c>
      <c r="J1582" s="43">
        <v>81660.800000000003</v>
      </c>
    </row>
    <row r="1583" spans="2:10" ht="14.1" customHeight="1" x14ac:dyDescent="0.25">
      <c r="B1583" s="42" t="s">
        <v>3027</v>
      </c>
      <c r="C1583" s="42" t="s">
        <v>3028</v>
      </c>
      <c r="D1583" s="43">
        <v>193876.8</v>
      </c>
      <c r="E1583" s="41"/>
      <c r="F1583" s="41"/>
      <c r="G1583" s="41"/>
      <c r="H1583" s="42" t="s">
        <v>3027</v>
      </c>
      <c r="I1583" s="42" t="s">
        <v>3028</v>
      </c>
      <c r="J1583" s="43">
        <v>193876.8</v>
      </c>
    </row>
    <row r="1584" spans="2:10" ht="14.1" customHeight="1" x14ac:dyDescent="0.25">
      <c r="B1584" s="42" t="s">
        <v>3029</v>
      </c>
      <c r="C1584" s="42" t="s">
        <v>3030</v>
      </c>
      <c r="D1584" s="43">
        <v>91228.800000000003</v>
      </c>
      <c r="E1584" s="41"/>
      <c r="F1584" s="41"/>
      <c r="G1584" s="41"/>
      <c r="H1584" s="42" t="s">
        <v>3029</v>
      </c>
      <c r="I1584" s="42" t="s">
        <v>3030</v>
      </c>
      <c r="J1584" s="43">
        <v>91228.800000000003</v>
      </c>
    </row>
    <row r="1585" spans="2:12" ht="14.1" customHeight="1" x14ac:dyDescent="0.25">
      <c r="B1585" s="42" t="s">
        <v>3031</v>
      </c>
      <c r="C1585" s="42" t="s">
        <v>3032</v>
      </c>
      <c r="D1585" s="43">
        <v>86278.399999999994</v>
      </c>
      <c r="E1585" s="41"/>
      <c r="F1585" s="41"/>
      <c r="G1585" s="41"/>
      <c r="H1585" s="42" t="s">
        <v>3031</v>
      </c>
      <c r="I1585" s="42" t="s">
        <v>3032</v>
      </c>
      <c r="J1585" s="43">
        <v>88816</v>
      </c>
    </row>
    <row r="1586" spans="2:12" ht="14.1" customHeight="1" x14ac:dyDescent="0.25">
      <c r="B1586" s="42" t="s">
        <v>3033</v>
      </c>
      <c r="C1586" s="42" t="s">
        <v>3034</v>
      </c>
      <c r="D1586" s="43">
        <v>193876.8</v>
      </c>
      <c r="E1586" s="41"/>
      <c r="F1586" s="41"/>
      <c r="G1586" s="41"/>
      <c r="H1586" s="42" t="s">
        <v>3033</v>
      </c>
      <c r="I1586" s="42" t="s">
        <v>3034</v>
      </c>
      <c r="J1586" s="43">
        <v>193876.8</v>
      </c>
    </row>
    <row r="1587" spans="2:12" ht="14.1" customHeight="1" x14ac:dyDescent="0.25">
      <c r="B1587" s="42" t="s">
        <v>3035</v>
      </c>
      <c r="C1587" s="42" t="s">
        <v>3036</v>
      </c>
      <c r="D1587" s="43">
        <v>193876.8</v>
      </c>
      <c r="E1587" s="41"/>
      <c r="F1587" s="41"/>
      <c r="G1587" s="41"/>
      <c r="H1587" s="42" t="s">
        <v>3035</v>
      </c>
      <c r="I1587" s="42" t="s">
        <v>3036</v>
      </c>
      <c r="J1587" s="43">
        <v>193876.8</v>
      </c>
    </row>
    <row r="1588" spans="2:12" ht="14.1" customHeight="1" x14ac:dyDescent="0.25">
      <c r="B1588" s="42" t="s">
        <v>3037</v>
      </c>
      <c r="C1588" s="42" t="s">
        <v>3038</v>
      </c>
      <c r="D1588" s="43">
        <v>104520</v>
      </c>
      <c r="E1588" s="41"/>
      <c r="F1588" s="41"/>
      <c r="G1588" s="41"/>
      <c r="H1588" s="42" t="s">
        <v>3037</v>
      </c>
      <c r="I1588" s="42" t="s">
        <v>3038</v>
      </c>
      <c r="J1588" s="43">
        <v>107411.2</v>
      </c>
    </row>
    <row r="1589" spans="2:12" ht="14.1" customHeight="1" x14ac:dyDescent="0.25">
      <c r="B1589" s="42" t="s">
        <v>3039</v>
      </c>
      <c r="C1589" s="42" t="s">
        <v>3040</v>
      </c>
      <c r="D1589" s="43">
        <v>129563.2</v>
      </c>
      <c r="E1589" s="14">
        <f>COUNTA(C259:C1589)</f>
        <v>1331</v>
      </c>
      <c r="F1589" s="14">
        <f>SUM(D259:D1589)</f>
        <v>150113604.16000038</v>
      </c>
      <c r="G1589" s="41"/>
      <c r="H1589" s="42" t="s">
        <v>3039</v>
      </c>
      <c r="I1589" s="42" t="s">
        <v>3040</v>
      </c>
      <c r="J1589" s="43">
        <v>129563.2</v>
      </c>
      <c r="L1589" s="14">
        <f>SUM(J259:J1589)</f>
        <v>150672025.92000046</v>
      </c>
    </row>
    <row r="1590" spans="2:12" ht="14.1" customHeight="1" x14ac:dyDescent="0.25">
      <c r="B1590" s="42" t="s">
        <v>3041</v>
      </c>
      <c r="C1590" s="42" t="s">
        <v>3042</v>
      </c>
      <c r="D1590" s="43">
        <v>60424</v>
      </c>
      <c r="E1590" s="41"/>
      <c r="F1590" s="41"/>
      <c r="G1590" s="41"/>
      <c r="H1590" s="42" t="s">
        <v>3041</v>
      </c>
      <c r="I1590" s="42" t="s">
        <v>3042</v>
      </c>
      <c r="J1590" s="43">
        <v>63793.599999999999</v>
      </c>
    </row>
    <row r="1591" spans="2:12" ht="14.1" customHeight="1" x14ac:dyDescent="0.25">
      <c r="B1591" s="42" t="s">
        <v>3043</v>
      </c>
      <c r="C1591" s="42" t="s">
        <v>3044</v>
      </c>
      <c r="D1591" s="43">
        <v>71219.199999999997</v>
      </c>
      <c r="E1591" s="41"/>
      <c r="F1591" s="41"/>
      <c r="G1591" s="41"/>
      <c r="H1591" s="42" t="s">
        <v>3043</v>
      </c>
      <c r="I1591" s="42" t="s">
        <v>3044</v>
      </c>
      <c r="J1591" s="43">
        <v>75212.800000000003</v>
      </c>
    </row>
    <row r="1592" spans="2:12" ht="14.1" customHeight="1" x14ac:dyDescent="0.25">
      <c r="B1592" s="42" t="s">
        <v>3045</v>
      </c>
      <c r="C1592" s="42" t="s">
        <v>3046</v>
      </c>
      <c r="D1592" s="43">
        <v>75212.800000000003</v>
      </c>
      <c r="E1592" s="41"/>
      <c r="F1592" s="41"/>
      <c r="G1592" s="41"/>
      <c r="H1592" s="42" t="s">
        <v>3045</v>
      </c>
      <c r="I1592" s="42" t="s">
        <v>3046</v>
      </c>
      <c r="J1592" s="43">
        <v>79497.600000000006</v>
      </c>
    </row>
    <row r="1593" spans="2:12" ht="14.1" customHeight="1" x14ac:dyDescent="0.25">
      <c r="B1593" s="42" t="s">
        <v>3047</v>
      </c>
      <c r="C1593" s="42" t="s">
        <v>3048</v>
      </c>
      <c r="D1593" s="43">
        <v>73216</v>
      </c>
      <c r="E1593" s="41"/>
      <c r="F1593" s="41"/>
      <c r="G1593" s="41"/>
      <c r="H1593" s="42" t="s">
        <v>3047</v>
      </c>
      <c r="I1593" s="42" t="s">
        <v>3048</v>
      </c>
      <c r="J1593" s="43">
        <v>77355.199999999997</v>
      </c>
    </row>
    <row r="1594" spans="2:12" ht="14.1" customHeight="1" x14ac:dyDescent="0.25">
      <c r="B1594" s="42" t="s">
        <v>3049</v>
      </c>
      <c r="C1594" s="42" t="s">
        <v>3050</v>
      </c>
      <c r="D1594" s="43">
        <v>86278.399999999994</v>
      </c>
      <c r="E1594" s="41"/>
      <c r="F1594" s="41"/>
      <c r="G1594" s="41"/>
      <c r="H1594" s="42" t="s">
        <v>3049</v>
      </c>
      <c r="I1594" s="42" t="s">
        <v>3050</v>
      </c>
      <c r="J1594" s="43">
        <v>86278.399999999994</v>
      </c>
    </row>
    <row r="1595" spans="2:12" ht="14.1" customHeight="1" x14ac:dyDescent="0.25">
      <c r="B1595" s="42" t="s">
        <v>3051</v>
      </c>
      <c r="C1595" s="42" t="s">
        <v>3052</v>
      </c>
      <c r="D1595" s="43">
        <v>73216</v>
      </c>
      <c r="E1595" s="41"/>
      <c r="F1595" s="41"/>
      <c r="G1595" s="41"/>
      <c r="H1595" s="42" t="s">
        <v>3051</v>
      </c>
      <c r="I1595" s="42" t="s">
        <v>3052</v>
      </c>
      <c r="J1595" s="43">
        <v>77355.199999999997</v>
      </c>
    </row>
    <row r="1596" spans="2:12" ht="14.1" customHeight="1" x14ac:dyDescent="0.25">
      <c r="B1596" s="42" t="s">
        <v>3053</v>
      </c>
      <c r="C1596" s="42" t="s">
        <v>3054</v>
      </c>
      <c r="D1596" s="43">
        <v>73216</v>
      </c>
      <c r="E1596" s="41"/>
      <c r="F1596" s="41"/>
      <c r="G1596" s="41"/>
      <c r="H1596" s="42" t="s">
        <v>3053</v>
      </c>
      <c r="I1596" s="42" t="s">
        <v>3054</v>
      </c>
      <c r="J1596" s="43">
        <v>77355.199999999997</v>
      </c>
    </row>
    <row r="1597" spans="2:12" ht="14.1" customHeight="1" x14ac:dyDescent="0.25">
      <c r="B1597" s="42" t="s">
        <v>3055</v>
      </c>
      <c r="C1597" s="42" t="s">
        <v>3056</v>
      </c>
      <c r="D1597" s="43">
        <v>73216</v>
      </c>
      <c r="E1597" s="41"/>
      <c r="F1597" s="41"/>
      <c r="G1597" s="41"/>
      <c r="H1597" s="42" t="s">
        <v>3055</v>
      </c>
      <c r="I1597" s="42" t="s">
        <v>3056</v>
      </c>
      <c r="J1597" s="43">
        <v>77355.199999999997</v>
      </c>
    </row>
    <row r="1598" spans="2:12" ht="14.1" customHeight="1" x14ac:dyDescent="0.25">
      <c r="B1598" s="42" t="s">
        <v>3057</v>
      </c>
      <c r="C1598" s="42" t="s">
        <v>3058</v>
      </c>
      <c r="D1598" s="43">
        <v>73216</v>
      </c>
      <c r="E1598" s="41"/>
      <c r="F1598" s="41"/>
      <c r="G1598" s="41"/>
      <c r="H1598" s="42" t="s">
        <v>3057</v>
      </c>
      <c r="I1598" s="42" t="s">
        <v>3058</v>
      </c>
      <c r="J1598" s="43">
        <v>77355.199999999997</v>
      </c>
    </row>
    <row r="1599" spans="2:12" ht="14.1" customHeight="1" x14ac:dyDescent="0.25">
      <c r="B1599" s="42" t="s">
        <v>3059</v>
      </c>
      <c r="C1599" s="42" t="s">
        <v>3060</v>
      </c>
      <c r="D1599" s="43">
        <v>73216</v>
      </c>
      <c r="E1599" s="41"/>
      <c r="F1599" s="41"/>
      <c r="G1599" s="41"/>
      <c r="H1599" s="42" t="s">
        <v>3059</v>
      </c>
      <c r="I1599" s="42" t="s">
        <v>3060</v>
      </c>
      <c r="J1599" s="43">
        <v>77355.199999999997</v>
      </c>
    </row>
    <row r="1600" spans="2:12" ht="14.1" customHeight="1" x14ac:dyDescent="0.25">
      <c r="B1600" s="42" t="s">
        <v>3061</v>
      </c>
      <c r="C1600" s="42" t="s">
        <v>3062</v>
      </c>
      <c r="D1600" s="43">
        <v>73216</v>
      </c>
      <c r="E1600" s="41"/>
      <c r="F1600" s="41"/>
      <c r="G1600" s="41"/>
      <c r="H1600" s="42" t="s">
        <v>3061</v>
      </c>
      <c r="I1600" s="42" t="s">
        <v>3062</v>
      </c>
      <c r="J1600" s="43">
        <v>77355.199999999997</v>
      </c>
    </row>
    <row r="1601" spans="2:10" ht="14.1" customHeight="1" x14ac:dyDescent="0.25">
      <c r="B1601" s="42" t="s">
        <v>3063</v>
      </c>
      <c r="C1601" s="42" t="s">
        <v>3064</v>
      </c>
      <c r="D1601" s="43">
        <v>73216</v>
      </c>
      <c r="E1601" s="41"/>
      <c r="F1601" s="41"/>
      <c r="G1601" s="41"/>
      <c r="H1601" s="42" t="s">
        <v>3063</v>
      </c>
      <c r="I1601" s="42" t="s">
        <v>3064</v>
      </c>
      <c r="J1601" s="43">
        <v>77355.199999999997</v>
      </c>
    </row>
    <row r="1602" spans="2:10" ht="14.1" customHeight="1" x14ac:dyDescent="0.25">
      <c r="B1602" s="42" t="s">
        <v>3065</v>
      </c>
      <c r="C1602" s="42" t="s">
        <v>3066</v>
      </c>
      <c r="D1602" s="43">
        <v>73216</v>
      </c>
      <c r="E1602" s="41"/>
      <c r="F1602" s="41"/>
      <c r="G1602" s="41"/>
      <c r="H1602" s="42" t="s">
        <v>3065</v>
      </c>
      <c r="I1602" s="42" t="s">
        <v>3066</v>
      </c>
      <c r="J1602" s="43">
        <v>77355.199999999997</v>
      </c>
    </row>
    <row r="1603" spans="2:10" ht="14.1" customHeight="1" x14ac:dyDescent="0.25">
      <c r="B1603" s="42" t="s">
        <v>3067</v>
      </c>
      <c r="C1603" s="42" t="s">
        <v>3068</v>
      </c>
      <c r="D1603" s="43">
        <v>73216</v>
      </c>
      <c r="E1603" s="41"/>
      <c r="F1603" s="41"/>
      <c r="G1603" s="41"/>
      <c r="H1603" s="42" t="s">
        <v>3067</v>
      </c>
      <c r="I1603" s="42" t="s">
        <v>3068</v>
      </c>
      <c r="J1603" s="43">
        <v>77355.199999999997</v>
      </c>
    </row>
    <row r="1604" spans="2:10" ht="14.1" customHeight="1" x14ac:dyDescent="0.25">
      <c r="B1604" s="42" t="s">
        <v>3069</v>
      </c>
      <c r="C1604" s="42" t="s">
        <v>3070</v>
      </c>
      <c r="D1604" s="43">
        <v>73216</v>
      </c>
      <c r="E1604" s="41"/>
      <c r="F1604" s="41"/>
      <c r="G1604" s="41"/>
      <c r="H1604" s="42" t="s">
        <v>3069</v>
      </c>
      <c r="I1604" s="42" t="s">
        <v>3070</v>
      </c>
      <c r="J1604" s="43">
        <v>77355.199999999997</v>
      </c>
    </row>
    <row r="1605" spans="2:10" ht="14.1" customHeight="1" x14ac:dyDescent="0.25">
      <c r="B1605" s="42" t="s">
        <v>3071</v>
      </c>
      <c r="C1605" s="42" t="s">
        <v>3072</v>
      </c>
      <c r="D1605" s="43">
        <v>73216</v>
      </c>
      <c r="E1605" s="41"/>
      <c r="F1605" s="41"/>
      <c r="G1605" s="41"/>
      <c r="H1605" s="42" t="s">
        <v>3071</v>
      </c>
      <c r="I1605" s="42" t="s">
        <v>3072</v>
      </c>
      <c r="J1605" s="43">
        <v>77355.199999999997</v>
      </c>
    </row>
    <row r="1606" spans="2:10" ht="14.1" customHeight="1" x14ac:dyDescent="0.25">
      <c r="B1606" s="42" t="s">
        <v>3073</v>
      </c>
      <c r="C1606" s="42" t="s">
        <v>3074</v>
      </c>
      <c r="D1606" s="43">
        <v>73216</v>
      </c>
      <c r="E1606" s="41"/>
      <c r="F1606" s="41"/>
      <c r="G1606" s="41"/>
      <c r="H1606" s="42" t="s">
        <v>3073</v>
      </c>
      <c r="I1606" s="42" t="s">
        <v>3074</v>
      </c>
      <c r="J1606" s="43">
        <v>77355.199999999997</v>
      </c>
    </row>
    <row r="1607" spans="2:10" ht="14.1" customHeight="1" x14ac:dyDescent="0.25">
      <c r="B1607" s="42" t="s">
        <v>3075</v>
      </c>
      <c r="C1607" s="42" t="s">
        <v>3076</v>
      </c>
      <c r="D1607" s="43">
        <v>73216</v>
      </c>
      <c r="E1607" s="41"/>
      <c r="F1607" s="41"/>
      <c r="G1607" s="41"/>
      <c r="H1607" s="42" t="s">
        <v>3075</v>
      </c>
      <c r="I1607" s="42" t="s">
        <v>3076</v>
      </c>
      <c r="J1607" s="43">
        <v>77355.199999999997</v>
      </c>
    </row>
    <row r="1608" spans="2:10" ht="14.1" customHeight="1" x14ac:dyDescent="0.25">
      <c r="B1608" s="42" t="s">
        <v>3077</v>
      </c>
      <c r="C1608" s="42" t="s">
        <v>3078</v>
      </c>
      <c r="D1608" s="43">
        <v>73216</v>
      </c>
      <c r="E1608" s="41"/>
      <c r="F1608" s="41"/>
      <c r="G1608" s="41"/>
      <c r="H1608" s="42" t="s">
        <v>3077</v>
      </c>
      <c r="I1608" s="42" t="s">
        <v>3078</v>
      </c>
      <c r="J1608" s="43">
        <v>77355.199999999997</v>
      </c>
    </row>
    <row r="1609" spans="2:10" ht="14.1" customHeight="1" x14ac:dyDescent="0.25">
      <c r="B1609" s="42" t="s">
        <v>3079</v>
      </c>
      <c r="C1609" s="42" t="s">
        <v>3080</v>
      </c>
      <c r="D1609" s="43">
        <v>164756.79999999999</v>
      </c>
      <c r="E1609" s="41"/>
      <c r="F1609" s="41"/>
      <c r="G1609" s="41"/>
      <c r="H1609" s="42" t="s">
        <v>3079</v>
      </c>
      <c r="I1609" s="42" t="s">
        <v>3080</v>
      </c>
      <c r="J1609" s="43">
        <v>169166.4</v>
      </c>
    </row>
    <row r="1610" spans="2:10" ht="14.1" customHeight="1" x14ac:dyDescent="0.25">
      <c r="B1610" s="42" t="s">
        <v>3081</v>
      </c>
      <c r="C1610" s="42" t="s">
        <v>3082</v>
      </c>
      <c r="D1610" s="43">
        <v>119537.60000000001</v>
      </c>
      <c r="E1610" s="41"/>
      <c r="F1610" s="41"/>
      <c r="G1610" s="41"/>
      <c r="H1610" s="42" t="s">
        <v>3081</v>
      </c>
      <c r="I1610" s="42" t="s">
        <v>3082</v>
      </c>
      <c r="J1610" s="43">
        <v>119537.60000000001</v>
      </c>
    </row>
    <row r="1611" spans="2:10" ht="14.1" customHeight="1" x14ac:dyDescent="0.25">
      <c r="B1611" s="42" t="s">
        <v>3083</v>
      </c>
      <c r="C1611" s="42" t="s">
        <v>3084</v>
      </c>
      <c r="D1611" s="43">
        <v>77355.199999999997</v>
      </c>
      <c r="E1611" s="41"/>
      <c r="F1611" s="41"/>
      <c r="G1611" s="41"/>
      <c r="H1611" s="42" t="s">
        <v>3083</v>
      </c>
      <c r="I1611" s="42" t="s">
        <v>3084</v>
      </c>
      <c r="J1611" s="43">
        <v>77355.199999999997</v>
      </c>
    </row>
    <row r="1612" spans="2:10" ht="14.1" customHeight="1" x14ac:dyDescent="0.25">
      <c r="B1612" s="42" t="s">
        <v>3085</v>
      </c>
      <c r="C1612" s="42" t="s">
        <v>3086</v>
      </c>
      <c r="D1612" s="43">
        <v>65540.800000000003</v>
      </c>
      <c r="E1612" s="41"/>
      <c r="F1612" s="41"/>
      <c r="G1612" s="41"/>
      <c r="H1612" s="42" t="s">
        <v>3085</v>
      </c>
      <c r="I1612" s="42" t="s">
        <v>3086</v>
      </c>
      <c r="J1612" s="43">
        <v>65540.800000000003</v>
      </c>
    </row>
    <row r="1613" spans="2:10" ht="14.1" customHeight="1" x14ac:dyDescent="0.25">
      <c r="B1613" s="42" t="s">
        <v>3087</v>
      </c>
      <c r="C1613" s="42" t="s">
        <v>3088</v>
      </c>
      <c r="D1613" s="43">
        <v>73216</v>
      </c>
      <c r="E1613" s="41"/>
      <c r="F1613" s="41"/>
      <c r="G1613" s="41"/>
      <c r="H1613" s="42" t="s">
        <v>3087</v>
      </c>
      <c r="I1613" s="42" t="s">
        <v>3088</v>
      </c>
      <c r="J1613" s="43">
        <v>73216</v>
      </c>
    </row>
    <row r="1614" spans="2:10" ht="14.1" customHeight="1" x14ac:dyDescent="0.25">
      <c r="B1614" s="42" t="s">
        <v>3089</v>
      </c>
      <c r="C1614" s="42" t="s">
        <v>3090</v>
      </c>
      <c r="D1614" s="43">
        <v>75212.800000000003</v>
      </c>
      <c r="E1614" s="41"/>
      <c r="F1614" s="41"/>
      <c r="G1614" s="41"/>
      <c r="H1614" s="42" t="s">
        <v>3089</v>
      </c>
      <c r="I1614" s="42" t="s">
        <v>3090</v>
      </c>
      <c r="J1614" s="43">
        <v>79497.600000000006</v>
      </c>
    </row>
    <row r="1615" spans="2:10" ht="14.1" customHeight="1" x14ac:dyDescent="0.25">
      <c r="B1615" s="42" t="s">
        <v>3091</v>
      </c>
      <c r="C1615" s="42" t="s">
        <v>3092</v>
      </c>
      <c r="D1615" s="43">
        <v>113318.39999999999</v>
      </c>
      <c r="E1615" s="41"/>
      <c r="F1615" s="41"/>
      <c r="G1615" s="41"/>
      <c r="H1615" s="42" t="s">
        <v>3091</v>
      </c>
      <c r="I1615" s="42" t="s">
        <v>3092</v>
      </c>
      <c r="J1615" s="43">
        <v>113318.39999999999</v>
      </c>
    </row>
    <row r="1616" spans="2:10" ht="14.1" customHeight="1" x14ac:dyDescent="0.25">
      <c r="B1616" s="42" t="s">
        <v>3093</v>
      </c>
      <c r="C1616" s="42" t="s">
        <v>3094</v>
      </c>
      <c r="D1616" s="43">
        <v>84011.199999999997</v>
      </c>
      <c r="E1616" s="41"/>
      <c r="F1616" s="41"/>
      <c r="G1616" s="41"/>
      <c r="H1616" s="42" t="s">
        <v>3093</v>
      </c>
      <c r="I1616" s="42" t="s">
        <v>3094</v>
      </c>
      <c r="J1616" s="43">
        <v>84011.199999999997</v>
      </c>
    </row>
    <row r="1617" spans="2:10" ht="14.1" customHeight="1" x14ac:dyDescent="0.25">
      <c r="B1617" s="42" t="s">
        <v>3095</v>
      </c>
      <c r="C1617" s="42" t="s">
        <v>3096</v>
      </c>
      <c r="D1617" s="43">
        <v>67433.600000000006</v>
      </c>
      <c r="E1617" s="41"/>
      <c r="F1617" s="41"/>
      <c r="G1617" s="41"/>
      <c r="H1617" s="42" t="s">
        <v>3095</v>
      </c>
      <c r="I1617" s="42" t="s">
        <v>3096</v>
      </c>
      <c r="J1617" s="43">
        <v>71219.199999999997</v>
      </c>
    </row>
    <row r="1618" spans="2:10" ht="14.1" customHeight="1" x14ac:dyDescent="0.25">
      <c r="B1618" s="42" t="s">
        <v>3097</v>
      </c>
      <c r="C1618" s="42" t="s">
        <v>3098</v>
      </c>
      <c r="D1618" s="43">
        <v>73216</v>
      </c>
      <c r="E1618" s="41"/>
      <c r="F1618" s="41"/>
      <c r="G1618" s="41"/>
      <c r="H1618" s="42" t="s">
        <v>3097</v>
      </c>
      <c r="I1618" s="42" t="s">
        <v>3098</v>
      </c>
      <c r="J1618" s="43">
        <v>77355.199999999997</v>
      </c>
    </row>
    <row r="1619" spans="2:10" ht="14.1" customHeight="1" x14ac:dyDescent="0.25">
      <c r="B1619" s="42" t="s">
        <v>3099</v>
      </c>
      <c r="C1619" s="42" t="s">
        <v>3100</v>
      </c>
      <c r="D1619" s="43">
        <v>73216</v>
      </c>
      <c r="E1619" s="41"/>
      <c r="F1619" s="41"/>
      <c r="G1619" s="41"/>
      <c r="H1619" s="42" t="s">
        <v>3099</v>
      </c>
      <c r="I1619" s="42" t="s">
        <v>3100</v>
      </c>
      <c r="J1619" s="43">
        <v>77355.199999999997</v>
      </c>
    </row>
    <row r="1620" spans="2:10" ht="14.1" customHeight="1" x14ac:dyDescent="0.25">
      <c r="B1620" s="42" t="s">
        <v>3101</v>
      </c>
      <c r="C1620" s="42" t="s">
        <v>3102</v>
      </c>
      <c r="D1620" s="43">
        <v>178713.60000000001</v>
      </c>
      <c r="E1620" s="41"/>
      <c r="F1620" s="41"/>
      <c r="G1620" s="41"/>
      <c r="H1620" s="42" t="s">
        <v>3101</v>
      </c>
      <c r="I1620" s="42" t="s">
        <v>3102</v>
      </c>
      <c r="J1620" s="43">
        <v>188614.39999999999</v>
      </c>
    </row>
    <row r="1621" spans="2:10" ht="14.1" customHeight="1" x14ac:dyDescent="0.25">
      <c r="B1621" s="42" t="s">
        <v>3103</v>
      </c>
      <c r="C1621" s="42" t="s">
        <v>3104</v>
      </c>
      <c r="D1621" s="43">
        <v>67433.600000000006</v>
      </c>
      <c r="E1621" s="41"/>
      <c r="F1621" s="41"/>
      <c r="G1621" s="41"/>
      <c r="H1621" s="42" t="s">
        <v>3103</v>
      </c>
      <c r="I1621" s="42" t="s">
        <v>3104</v>
      </c>
      <c r="J1621" s="43">
        <v>71219.199999999997</v>
      </c>
    </row>
    <row r="1622" spans="2:10" ht="14.1" customHeight="1" x14ac:dyDescent="0.25">
      <c r="B1622" s="42" t="s">
        <v>3105</v>
      </c>
      <c r="C1622" s="42" t="s">
        <v>3106</v>
      </c>
      <c r="D1622" s="43">
        <v>73216</v>
      </c>
      <c r="E1622" s="41"/>
      <c r="F1622" s="41"/>
      <c r="G1622" s="41"/>
      <c r="H1622" s="42" t="s">
        <v>3105</v>
      </c>
      <c r="I1622" s="42" t="s">
        <v>3106</v>
      </c>
      <c r="J1622" s="43">
        <v>77355.199999999997</v>
      </c>
    </row>
    <row r="1623" spans="2:10" ht="14.1" customHeight="1" x14ac:dyDescent="0.25">
      <c r="B1623" s="42" t="s">
        <v>3107</v>
      </c>
      <c r="C1623" s="42" t="s">
        <v>3108</v>
      </c>
      <c r="D1623" s="43">
        <v>96408</v>
      </c>
      <c r="E1623" s="41"/>
      <c r="F1623" s="41"/>
      <c r="G1623" s="41"/>
      <c r="H1623" s="42" t="s">
        <v>3107</v>
      </c>
      <c r="I1623" s="42" t="s">
        <v>3108</v>
      </c>
      <c r="J1623" s="43">
        <v>99049.600000000006</v>
      </c>
    </row>
    <row r="1624" spans="2:10" ht="14.1" customHeight="1" x14ac:dyDescent="0.25">
      <c r="B1624" s="42" t="s">
        <v>3109</v>
      </c>
      <c r="C1624" s="42" t="s">
        <v>3110</v>
      </c>
      <c r="D1624" s="43">
        <v>91228.800000000003</v>
      </c>
      <c r="E1624" s="41"/>
      <c r="F1624" s="41"/>
      <c r="G1624" s="41"/>
      <c r="H1624" s="42" t="s">
        <v>3109</v>
      </c>
      <c r="I1624" s="42" t="s">
        <v>3110</v>
      </c>
      <c r="J1624" s="43">
        <v>96408</v>
      </c>
    </row>
    <row r="1625" spans="2:10" ht="14.1" customHeight="1" x14ac:dyDescent="0.25">
      <c r="B1625" s="42" t="s">
        <v>3111</v>
      </c>
      <c r="C1625" s="42" t="s">
        <v>3112</v>
      </c>
      <c r="D1625" s="43">
        <v>99049.600000000006</v>
      </c>
      <c r="E1625" s="41"/>
      <c r="F1625" s="41"/>
      <c r="G1625" s="41"/>
      <c r="H1625" s="42" t="s">
        <v>3111</v>
      </c>
      <c r="I1625" s="42" t="s">
        <v>3112</v>
      </c>
      <c r="J1625" s="43">
        <v>99049.600000000006</v>
      </c>
    </row>
    <row r="1626" spans="2:10" ht="14.1" customHeight="1" x14ac:dyDescent="0.25">
      <c r="B1626" s="42" t="s">
        <v>3113</v>
      </c>
      <c r="C1626" s="42" t="s">
        <v>3114</v>
      </c>
      <c r="D1626" s="43">
        <v>93766.399999999994</v>
      </c>
      <c r="E1626" s="41"/>
      <c r="F1626" s="41"/>
      <c r="G1626" s="41"/>
      <c r="H1626" s="42" t="s">
        <v>3113</v>
      </c>
      <c r="I1626" s="42" t="s">
        <v>3114</v>
      </c>
      <c r="J1626" s="43">
        <v>96408</v>
      </c>
    </row>
    <row r="1627" spans="2:10" ht="14.1" customHeight="1" x14ac:dyDescent="0.25">
      <c r="B1627" s="42" t="s">
        <v>3115</v>
      </c>
      <c r="C1627" s="42" t="s">
        <v>3116</v>
      </c>
      <c r="D1627" s="43">
        <v>91228.800000000003</v>
      </c>
      <c r="E1627" s="41"/>
      <c r="F1627" s="41"/>
      <c r="G1627" s="41"/>
      <c r="H1627" s="42" t="s">
        <v>3115</v>
      </c>
      <c r="I1627" s="42" t="s">
        <v>3116</v>
      </c>
      <c r="J1627" s="43">
        <v>96408</v>
      </c>
    </row>
    <row r="1628" spans="2:10" ht="14.1" customHeight="1" x14ac:dyDescent="0.25">
      <c r="B1628" s="42" t="s">
        <v>3117</v>
      </c>
      <c r="C1628" s="42" t="s">
        <v>3118</v>
      </c>
      <c r="D1628" s="43">
        <v>99049.600000000006</v>
      </c>
      <c r="E1628" s="41"/>
      <c r="F1628" s="41"/>
      <c r="G1628" s="41"/>
      <c r="H1628" s="42" t="s">
        <v>3117</v>
      </c>
      <c r="I1628" s="42" t="s">
        <v>3118</v>
      </c>
      <c r="J1628" s="43">
        <v>99049.600000000006</v>
      </c>
    </row>
    <row r="1629" spans="2:10" ht="14.1" customHeight="1" x14ac:dyDescent="0.25">
      <c r="B1629" s="42" t="s">
        <v>3119</v>
      </c>
      <c r="C1629" s="42" t="s">
        <v>3120</v>
      </c>
      <c r="D1629" s="43">
        <v>93766.399999999994</v>
      </c>
      <c r="E1629" s="41"/>
      <c r="F1629" s="41"/>
      <c r="G1629" s="41"/>
      <c r="H1629" s="42" t="s">
        <v>3119</v>
      </c>
      <c r="I1629" s="42" t="s">
        <v>3120</v>
      </c>
      <c r="J1629" s="43">
        <v>99049.600000000006</v>
      </c>
    </row>
    <row r="1630" spans="2:10" ht="14.1" customHeight="1" x14ac:dyDescent="0.25">
      <c r="B1630" s="42" t="s">
        <v>3121</v>
      </c>
      <c r="C1630" s="42" t="s">
        <v>3122</v>
      </c>
      <c r="D1630" s="43">
        <v>67433.600000000006</v>
      </c>
      <c r="E1630" s="41"/>
      <c r="F1630" s="41"/>
      <c r="G1630" s="41"/>
      <c r="H1630" s="42" t="s">
        <v>3121</v>
      </c>
      <c r="I1630" s="42" t="s">
        <v>3122</v>
      </c>
      <c r="J1630" s="43">
        <v>71219.199999999997</v>
      </c>
    </row>
    <row r="1631" spans="2:10" ht="14.1" customHeight="1" x14ac:dyDescent="0.25">
      <c r="B1631" s="42" t="s">
        <v>3123</v>
      </c>
      <c r="C1631" s="42" t="s">
        <v>3124</v>
      </c>
      <c r="D1631" s="43">
        <v>91228.800000000003</v>
      </c>
      <c r="E1631" s="41"/>
      <c r="F1631" s="41"/>
      <c r="G1631" s="41"/>
      <c r="H1631" s="42" t="s">
        <v>3123</v>
      </c>
      <c r="I1631" s="42" t="s">
        <v>3124</v>
      </c>
      <c r="J1631" s="43">
        <v>96408</v>
      </c>
    </row>
    <row r="1632" spans="2:10" ht="14.1" customHeight="1" x14ac:dyDescent="0.25">
      <c r="B1632" s="42" t="s">
        <v>3125</v>
      </c>
      <c r="C1632" s="42" t="s">
        <v>3126</v>
      </c>
      <c r="D1632" s="43">
        <v>88816</v>
      </c>
      <c r="E1632" s="41"/>
      <c r="F1632" s="41"/>
      <c r="G1632" s="41"/>
      <c r="H1632" s="42" t="s">
        <v>3125</v>
      </c>
      <c r="I1632" s="42" t="s">
        <v>3126</v>
      </c>
      <c r="J1632" s="43">
        <v>88816</v>
      </c>
    </row>
    <row r="1633" spans="2:10" ht="14.1" customHeight="1" x14ac:dyDescent="0.25">
      <c r="B1633" s="42" t="s">
        <v>3127</v>
      </c>
      <c r="C1633" s="42" t="s">
        <v>3128</v>
      </c>
      <c r="D1633" s="43">
        <v>88816</v>
      </c>
      <c r="E1633" s="41"/>
      <c r="F1633" s="41"/>
      <c r="G1633" s="41"/>
      <c r="H1633" s="42" t="s">
        <v>3127</v>
      </c>
      <c r="I1633" s="42" t="s">
        <v>3128</v>
      </c>
      <c r="J1633" s="43">
        <v>88816</v>
      </c>
    </row>
    <row r="1634" spans="2:10" ht="14.1" customHeight="1" x14ac:dyDescent="0.25">
      <c r="B1634" s="42" t="s">
        <v>3129</v>
      </c>
      <c r="C1634" s="42" t="s">
        <v>3130</v>
      </c>
      <c r="D1634" s="43">
        <v>91228.800000000003</v>
      </c>
      <c r="E1634" s="41"/>
      <c r="F1634" s="41"/>
      <c r="G1634" s="41"/>
      <c r="H1634" s="42" t="s">
        <v>3129</v>
      </c>
      <c r="I1634" s="42" t="s">
        <v>3130</v>
      </c>
      <c r="J1634" s="43">
        <v>96408</v>
      </c>
    </row>
    <row r="1635" spans="2:10" ht="14.1" customHeight="1" x14ac:dyDescent="0.25">
      <c r="B1635" s="42" t="s">
        <v>3131</v>
      </c>
      <c r="C1635" s="42" t="s">
        <v>3132</v>
      </c>
      <c r="D1635" s="43">
        <v>71219.199999999997</v>
      </c>
      <c r="E1635" s="41"/>
      <c r="F1635" s="41"/>
      <c r="G1635" s="41"/>
      <c r="H1635" s="42" t="s">
        <v>3131</v>
      </c>
      <c r="I1635" s="42" t="s">
        <v>3132</v>
      </c>
      <c r="J1635" s="43">
        <v>73216</v>
      </c>
    </row>
    <row r="1636" spans="2:10" ht="14.1" customHeight="1" x14ac:dyDescent="0.25">
      <c r="B1636" s="42" t="s">
        <v>3133</v>
      </c>
      <c r="C1636" s="42" t="s">
        <v>3134</v>
      </c>
      <c r="D1636" s="43">
        <v>58760</v>
      </c>
      <c r="E1636" s="41"/>
      <c r="F1636" s="41"/>
      <c r="G1636" s="41"/>
      <c r="H1636" s="42" t="s">
        <v>3133</v>
      </c>
      <c r="I1636" s="42" t="s">
        <v>3134</v>
      </c>
      <c r="J1636" s="43">
        <v>58760</v>
      </c>
    </row>
    <row r="1637" spans="2:10" ht="14.1" customHeight="1" x14ac:dyDescent="0.25">
      <c r="B1637" s="42" t="s">
        <v>3135</v>
      </c>
      <c r="C1637" s="42" t="s">
        <v>3136</v>
      </c>
      <c r="D1637" s="43">
        <v>52624</v>
      </c>
      <c r="E1637" s="41"/>
      <c r="F1637" s="41"/>
      <c r="G1637" s="41"/>
      <c r="H1637" s="42" t="s">
        <v>3135</v>
      </c>
      <c r="I1637" s="42" t="s">
        <v>3136</v>
      </c>
      <c r="J1637" s="43">
        <v>62108.800000000003</v>
      </c>
    </row>
    <row r="1638" spans="2:10" ht="14.1" customHeight="1" x14ac:dyDescent="0.25">
      <c r="B1638" s="42" t="s">
        <v>3137</v>
      </c>
      <c r="C1638" s="42" t="s">
        <v>3138</v>
      </c>
      <c r="D1638" s="43">
        <v>91228.800000000003</v>
      </c>
      <c r="E1638" s="41"/>
      <c r="F1638" s="41"/>
      <c r="G1638" s="41"/>
      <c r="H1638" s="42" t="s">
        <v>3137</v>
      </c>
      <c r="I1638" s="42" t="s">
        <v>3138</v>
      </c>
      <c r="J1638" s="43">
        <v>91228.800000000003</v>
      </c>
    </row>
    <row r="1639" spans="2:10" ht="14.1" customHeight="1" x14ac:dyDescent="0.25">
      <c r="B1639" s="42" t="s">
        <v>3139</v>
      </c>
      <c r="C1639" s="42" t="s">
        <v>3140</v>
      </c>
      <c r="D1639" s="43">
        <v>88816</v>
      </c>
      <c r="E1639" s="41"/>
      <c r="F1639" s="41"/>
      <c r="G1639" s="41"/>
      <c r="H1639" s="42" t="s">
        <v>3139</v>
      </c>
      <c r="I1639" s="42" t="s">
        <v>3140</v>
      </c>
      <c r="J1639" s="43">
        <v>91228.800000000003</v>
      </c>
    </row>
    <row r="1640" spans="2:10" ht="14.1" customHeight="1" x14ac:dyDescent="0.25">
      <c r="B1640" s="42" t="s">
        <v>3141</v>
      </c>
      <c r="C1640" s="42" t="s">
        <v>3142</v>
      </c>
      <c r="D1640" s="43">
        <v>88816</v>
      </c>
      <c r="E1640" s="41"/>
      <c r="F1640" s="41"/>
      <c r="G1640" s="41"/>
      <c r="H1640" s="42" t="s">
        <v>3141</v>
      </c>
      <c r="I1640" s="42" t="s">
        <v>3142</v>
      </c>
      <c r="J1640" s="43">
        <v>91228.800000000003</v>
      </c>
    </row>
    <row r="1641" spans="2:10" ht="14.1" customHeight="1" x14ac:dyDescent="0.25">
      <c r="B1641" s="42" t="s">
        <v>3143</v>
      </c>
      <c r="C1641" s="42" t="s">
        <v>3144</v>
      </c>
      <c r="D1641" s="43">
        <v>55723.199999999997</v>
      </c>
      <c r="E1641" s="41"/>
      <c r="F1641" s="41"/>
      <c r="G1641" s="41"/>
      <c r="H1641" s="42" t="s">
        <v>3143</v>
      </c>
      <c r="I1641" s="42" t="s">
        <v>3144</v>
      </c>
      <c r="J1641" s="43">
        <v>58760</v>
      </c>
    </row>
    <row r="1642" spans="2:10" ht="14.1" customHeight="1" x14ac:dyDescent="0.25">
      <c r="B1642" s="42" t="s">
        <v>3145</v>
      </c>
      <c r="C1642" s="42" t="s">
        <v>3146</v>
      </c>
      <c r="D1642" s="43">
        <v>62108.800000000003</v>
      </c>
      <c r="E1642" s="41"/>
      <c r="F1642" s="41"/>
      <c r="G1642" s="41"/>
      <c r="H1642" s="42" t="s">
        <v>3145</v>
      </c>
      <c r="I1642" s="42" t="s">
        <v>3146</v>
      </c>
      <c r="J1642" s="43">
        <v>73216</v>
      </c>
    </row>
    <row r="1643" spans="2:10" ht="14.1" customHeight="1" x14ac:dyDescent="0.25">
      <c r="B1643" s="42" t="s">
        <v>3147</v>
      </c>
      <c r="C1643" s="42" t="s">
        <v>3148</v>
      </c>
      <c r="D1643" s="43">
        <v>86278.399999999994</v>
      </c>
      <c r="E1643" s="41"/>
      <c r="F1643" s="41"/>
      <c r="G1643" s="41"/>
      <c r="H1643" s="42" t="s">
        <v>3147</v>
      </c>
      <c r="I1643" s="42" t="s">
        <v>3148</v>
      </c>
      <c r="J1643" s="43">
        <v>86278.399999999994</v>
      </c>
    </row>
    <row r="1644" spans="2:10" ht="14.1" customHeight="1" x14ac:dyDescent="0.25">
      <c r="B1644" s="42" t="s">
        <v>3149</v>
      </c>
      <c r="C1644" s="42" t="s">
        <v>3150</v>
      </c>
      <c r="D1644" s="43">
        <v>65540.800000000003</v>
      </c>
      <c r="E1644" s="41"/>
      <c r="F1644" s="41"/>
      <c r="G1644" s="41"/>
      <c r="H1644" s="42" t="s">
        <v>3149</v>
      </c>
      <c r="I1644" s="42" t="s">
        <v>3150</v>
      </c>
      <c r="J1644" s="43">
        <v>65540.800000000003</v>
      </c>
    </row>
    <row r="1645" spans="2:10" ht="14.1" customHeight="1" x14ac:dyDescent="0.25">
      <c r="B1645" s="42" t="s">
        <v>3151</v>
      </c>
      <c r="C1645" s="42" t="s">
        <v>3152</v>
      </c>
      <c r="D1645" s="43">
        <v>88816</v>
      </c>
      <c r="E1645" s="41"/>
      <c r="F1645" s="41"/>
      <c r="G1645" s="41"/>
      <c r="H1645" s="42" t="s">
        <v>3151</v>
      </c>
      <c r="I1645" s="42" t="s">
        <v>3152</v>
      </c>
      <c r="J1645" s="43">
        <v>88816</v>
      </c>
    </row>
    <row r="1646" spans="2:10" ht="14.1" customHeight="1" x14ac:dyDescent="0.25">
      <c r="B1646" s="42" t="s">
        <v>3153</v>
      </c>
      <c r="C1646" s="42" t="s">
        <v>3154</v>
      </c>
      <c r="D1646" s="43">
        <v>65540.800000000003</v>
      </c>
      <c r="E1646" s="41"/>
      <c r="F1646" s="41"/>
      <c r="G1646" s="41"/>
      <c r="H1646" s="42" t="s">
        <v>3153</v>
      </c>
      <c r="I1646" s="42" t="s">
        <v>3154</v>
      </c>
      <c r="J1646" s="43">
        <v>65540.800000000003</v>
      </c>
    </row>
    <row r="1647" spans="2:10" ht="14.1" customHeight="1" x14ac:dyDescent="0.25">
      <c r="B1647" s="42" t="s">
        <v>3155</v>
      </c>
      <c r="C1647" s="42" t="s">
        <v>3156</v>
      </c>
      <c r="D1647" s="43">
        <v>160451.20000000001</v>
      </c>
      <c r="E1647" s="41"/>
      <c r="F1647" s="41"/>
      <c r="G1647" s="41"/>
      <c r="H1647" s="42" t="s">
        <v>3155</v>
      </c>
      <c r="I1647" s="42" t="s">
        <v>3156</v>
      </c>
      <c r="J1647" s="43">
        <v>169166.4</v>
      </c>
    </row>
    <row r="1648" spans="2:10" ht="14.1" customHeight="1" x14ac:dyDescent="0.25">
      <c r="B1648" s="42" t="s">
        <v>3157</v>
      </c>
      <c r="C1648" s="42" t="s">
        <v>3158</v>
      </c>
      <c r="D1648" s="43">
        <v>73216</v>
      </c>
      <c r="E1648" s="41"/>
      <c r="F1648" s="41"/>
      <c r="G1648" s="41"/>
      <c r="H1648" s="42" t="s">
        <v>3157</v>
      </c>
      <c r="I1648" s="42" t="s">
        <v>3158</v>
      </c>
      <c r="J1648" s="43">
        <v>73216</v>
      </c>
    </row>
    <row r="1649" spans="2:10" ht="14.1" customHeight="1" x14ac:dyDescent="0.25">
      <c r="B1649" s="42" t="s">
        <v>3159</v>
      </c>
      <c r="C1649" s="42" t="s">
        <v>3160</v>
      </c>
      <c r="D1649" s="43">
        <v>171288</v>
      </c>
      <c r="E1649" s="41"/>
      <c r="F1649" s="41"/>
      <c r="G1649" s="41"/>
      <c r="H1649" s="42" t="s">
        <v>3159</v>
      </c>
      <c r="I1649" s="42" t="s">
        <v>3160</v>
      </c>
      <c r="J1649" s="43">
        <v>171288</v>
      </c>
    </row>
    <row r="1650" spans="2:10" ht="14.1" customHeight="1" x14ac:dyDescent="0.25">
      <c r="B1650" s="42" t="s">
        <v>3161</v>
      </c>
      <c r="C1650" s="42" t="s">
        <v>3162</v>
      </c>
      <c r="D1650" s="43">
        <v>119537.60000000001</v>
      </c>
      <c r="E1650" s="41"/>
      <c r="F1650" s="41"/>
      <c r="G1650" s="41"/>
      <c r="H1650" s="42" t="s">
        <v>3161</v>
      </c>
      <c r="I1650" s="42" t="s">
        <v>3162</v>
      </c>
      <c r="J1650" s="43">
        <v>119537.60000000001</v>
      </c>
    </row>
    <row r="1651" spans="2:10" ht="14.1" customHeight="1" x14ac:dyDescent="0.25">
      <c r="B1651" s="42" t="s">
        <v>3163</v>
      </c>
      <c r="C1651" s="42" t="s">
        <v>3164</v>
      </c>
      <c r="D1651" s="43">
        <v>81660.800000000003</v>
      </c>
      <c r="E1651" s="41"/>
      <c r="F1651" s="41"/>
      <c r="G1651" s="41"/>
      <c r="H1651" s="42" t="s">
        <v>3163</v>
      </c>
      <c r="I1651" s="42" t="s">
        <v>3164</v>
      </c>
      <c r="J1651" s="43">
        <v>86278.399999999994</v>
      </c>
    </row>
    <row r="1652" spans="2:10" ht="14.1" customHeight="1" x14ac:dyDescent="0.25">
      <c r="B1652" s="42" t="s">
        <v>3165</v>
      </c>
      <c r="C1652" s="42" t="s">
        <v>3166</v>
      </c>
      <c r="D1652" s="43">
        <v>73216</v>
      </c>
      <c r="E1652" s="41"/>
      <c r="F1652" s="41"/>
      <c r="G1652" s="41"/>
      <c r="H1652" s="42" t="s">
        <v>3165</v>
      </c>
      <c r="I1652" s="42" t="s">
        <v>3166</v>
      </c>
      <c r="J1652" s="43">
        <v>77355.199999999997</v>
      </c>
    </row>
    <row r="1653" spans="2:10" ht="14.1" customHeight="1" x14ac:dyDescent="0.25">
      <c r="B1653" s="42" t="s">
        <v>3167</v>
      </c>
      <c r="C1653" s="42" t="s">
        <v>3168</v>
      </c>
      <c r="D1653" s="43">
        <v>129563.2</v>
      </c>
      <c r="E1653" s="41"/>
      <c r="F1653" s="41"/>
      <c r="G1653" s="41"/>
      <c r="H1653" s="42" t="s">
        <v>3167</v>
      </c>
      <c r="I1653" s="42" t="s">
        <v>3168</v>
      </c>
      <c r="J1653" s="43">
        <v>136572.79999999999</v>
      </c>
    </row>
    <row r="1654" spans="2:10" ht="14.1" customHeight="1" x14ac:dyDescent="0.25">
      <c r="B1654" s="42" t="s">
        <v>3169</v>
      </c>
      <c r="C1654" s="42" t="s">
        <v>3170</v>
      </c>
      <c r="D1654" s="43">
        <v>99049.600000000006</v>
      </c>
      <c r="E1654" s="41"/>
      <c r="F1654" s="41"/>
      <c r="G1654" s="41"/>
      <c r="H1654" s="42" t="s">
        <v>3169</v>
      </c>
      <c r="I1654" s="42" t="s">
        <v>3170</v>
      </c>
      <c r="J1654" s="43">
        <v>104520</v>
      </c>
    </row>
    <row r="1655" spans="2:10" ht="14.1" customHeight="1" x14ac:dyDescent="0.25">
      <c r="B1655" s="42" t="s">
        <v>3171</v>
      </c>
      <c r="C1655" s="42" t="s">
        <v>3172</v>
      </c>
      <c r="D1655" s="43">
        <v>77355.199999999997</v>
      </c>
      <c r="E1655" s="41"/>
      <c r="F1655" s="41"/>
      <c r="G1655" s="41"/>
      <c r="H1655" s="42" t="s">
        <v>3171</v>
      </c>
      <c r="I1655" s="42" t="s">
        <v>3172</v>
      </c>
      <c r="J1655" s="43">
        <v>77355.199999999997</v>
      </c>
    </row>
    <row r="1656" spans="2:10" ht="14.1" customHeight="1" x14ac:dyDescent="0.25">
      <c r="B1656" s="42" t="s">
        <v>3173</v>
      </c>
      <c r="C1656" s="42" t="s">
        <v>3174</v>
      </c>
      <c r="D1656" s="43">
        <v>62108.800000000003</v>
      </c>
      <c r="E1656" s="41"/>
      <c r="F1656" s="41"/>
      <c r="G1656" s="41"/>
      <c r="H1656" s="42" t="s">
        <v>3173</v>
      </c>
      <c r="I1656" s="42" t="s">
        <v>3174</v>
      </c>
      <c r="J1656" s="43">
        <v>73216</v>
      </c>
    </row>
    <row r="1657" spans="2:10" ht="14.1" customHeight="1" x14ac:dyDescent="0.25">
      <c r="B1657" s="42" t="s">
        <v>3175</v>
      </c>
      <c r="C1657" s="42" t="s">
        <v>3176</v>
      </c>
      <c r="D1657" s="43">
        <v>193876.8</v>
      </c>
      <c r="E1657" s="41"/>
      <c r="F1657" s="41"/>
      <c r="G1657" s="41"/>
      <c r="H1657" s="42" t="s">
        <v>3175</v>
      </c>
      <c r="I1657" s="42" t="s">
        <v>3176</v>
      </c>
      <c r="J1657" s="43">
        <v>193876.8</v>
      </c>
    </row>
    <row r="1658" spans="2:10" ht="14.1" customHeight="1" x14ac:dyDescent="0.25">
      <c r="B1658" s="42" t="s">
        <v>3177</v>
      </c>
      <c r="C1658" s="42" t="s">
        <v>3178</v>
      </c>
      <c r="D1658" s="43">
        <v>193876.8</v>
      </c>
      <c r="E1658" s="41"/>
      <c r="F1658" s="41"/>
      <c r="G1658" s="41"/>
      <c r="H1658" s="42" t="s">
        <v>3177</v>
      </c>
      <c r="I1658" s="42" t="s">
        <v>3178</v>
      </c>
      <c r="J1658" s="43">
        <v>193876.8</v>
      </c>
    </row>
    <row r="1659" spans="2:10" ht="14.1" customHeight="1" x14ac:dyDescent="0.25">
      <c r="B1659" s="42" t="s">
        <v>3179</v>
      </c>
      <c r="C1659" s="42" t="s">
        <v>3180</v>
      </c>
      <c r="D1659" s="43">
        <v>173888</v>
      </c>
      <c r="E1659" s="41"/>
      <c r="F1659" s="41"/>
      <c r="G1659" s="41"/>
      <c r="H1659" s="42" t="s">
        <v>3179</v>
      </c>
      <c r="I1659" s="42" t="s">
        <v>3180</v>
      </c>
      <c r="J1659" s="43">
        <v>178713.60000000001</v>
      </c>
    </row>
    <row r="1660" spans="2:10" ht="14.1" customHeight="1" x14ac:dyDescent="0.25">
      <c r="B1660" s="42" t="s">
        <v>3181</v>
      </c>
      <c r="C1660" s="42" t="s">
        <v>3182</v>
      </c>
      <c r="D1660" s="43">
        <v>99049.600000000006</v>
      </c>
      <c r="E1660" s="41"/>
      <c r="F1660" s="41"/>
      <c r="G1660" s="41"/>
      <c r="H1660" s="42" t="s">
        <v>3181</v>
      </c>
      <c r="I1660" s="42" t="s">
        <v>3182</v>
      </c>
      <c r="J1660" s="43">
        <v>99049.600000000006</v>
      </c>
    </row>
    <row r="1661" spans="2:10" ht="14.1" customHeight="1" x14ac:dyDescent="0.25">
      <c r="B1661" s="42" t="s">
        <v>3183</v>
      </c>
      <c r="C1661" s="42" t="s">
        <v>3184</v>
      </c>
      <c r="D1661" s="43">
        <v>193876.8</v>
      </c>
      <c r="E1661" s="41"/>
      <c r="F1661" s="41"/>
      <c r="G1661" s="41"/>
      <c r="H1661" s="42" t="s">
        <v>3183</v>
      </c>
      <c r="I1661" s="42" t="s">
        <v>3184</v>
      </c>
      <c r="J1661" s="43">
        <v>193876.8</v>
      </c>
    </row>
    <row r="1662" spans="2:10" ht="14.1" customHeight="1" x14ac:dyDescent="0.25">
      <c r="B1662" s="42" t="s">
        <v>3185</v>
      </c>
      <c r="C1662" s="42" t="s">
        <v>3186</v>
      </c>
      <c r="D1662" s="43">
        <v>99049.600000000006</v>
      </c>
      <c r="E1662" s="41"/>
      <c r="F1662" s="41"/>
      <c r="G1662" s="41"/>
      <c r="H1662" s="42" t="s">
        <v>3185</v>
      </c>
      <c r="I1662" s="42" t="s">
        <v>3186</v>
      </c>
      <c r="J1662" s="43">
        <v>104520</v>
      </c>
    </row>
    <row r="1663" spans="2:10" ht="14.1" customHeight="1" x14ac:dyDescent="0.25">
      <c r="B1663" s="42" t="s">
        <v>3187</v>
      </c>
      <c r="C1663" s="42" t="s">
        <v>3188</v>
      </c>
      <c r="D1663" s="43">
        <v>93766.399999999994</v>
      </c>
      <c r="E1663" s="41"/>
      <c r="F1663" s="41"/>
      <c r="G1663" s="41"/>
      <c r="H1663" s="42" t="s">
        <v>3187</v>
      </c>
      <c r="I1663" s="42" t="s">
        <v>3188</v>
      </c>
      <c r="J1663" s="43">
        <v>99049.600000000006</v>
      </c>
    </row>
    <row r="1664" spans="2:10" ht="14.1" customHeight="1" x14ac:dyDescent="0.25">
      <c r="B1664" s="42" t="s">
        <v>3189</v>
      </c>
      <c r="C1664" s="42" t="s">
        <v>3190</v>
      </c>
      <c r="D1664" s="43">
        <v>116334.39999999999</v>
      </c>
      <c r="E1664" s="41"/>
      <c r="F1664" s="41"/>
      <c r="G1664" s="41"/>
      <c r="H1664" s="42" t="s">
        <v>3189</v>
      </c>
      <c r="I1664" s="42" t="s">
        <v>3190</v>
      </c>
      <c r="J1664" s="43">
        <v>116334.39999999999</v>
      </c>
    </row>
    <row r="1665" spans="2:10" ht="14.1" customHeight="1" x14ac:dyDescent="0.25">
      <c r="B1665" s="42" t="s">
        <v>3191</v>
      </c>
      <c r="C1665" s="42" t="s">
        <v>3192</v>
      </c>
      <c r="D1665" s="43">
        <v>140316.79999999999</v>
      </c>
      <c r="E1665" s="41"/>
      <c r="F1665" s="41"/>
      <c r="G1665" s="41"/>
      <c r="H1665" s="42" t="s">
        <v>3191</v>
      </c>
      <c r="I1665" s="42" t="s">
        <v>3192</v>
      </c>
      <c r="J1665" s="43">
        <v>144123.20000000001</v>
      </c>
    </row>
    <row r="1666" spans="2:10" ht="14.1" customHeight="1" x14ac:dyDescent="0.25">
      <c r="B1666" s="42" t="s">
        <v>3193</v>
      </c>
      <c r="C1666" s="42" t="s">
        <v>3194</v>
      </c>
      <c r="D1666" s="43">
        <v>86278.399999999994</v>
      </c>
      <c r="E1666" s="41"/>
      <c r="F1666" s="41"/>
      <c r="G1666" s="41"/>
      <c r="H1666" s="42" t="s">
        <v>3193</v>
      </c>
      <c r="I1666" s="42" t="s">
        <v>3194</v>
      </c>
      <c r="J1666" s="43">
        <v>91228.800000000003</v>
      </c>
    </row>
    <row r="1667" spans="2:10" ht="14.1" customHeight="1" x14ac:dyDescent="0.25">
      <c r="B1667" s="42" t="s">
        <v>3195</v>
      </c>
      <c r="C1667" s="42" t="s">
        <v>3196</v>
      </c>
      <c r="D1667" s="43">
        <v>63793.599999999999</v>
      </c>
      <c r="E1667" s="41"/>
      <c r="F1667" s="41"/>
      <c r="G1667" s="41"/>
      <c r="H1667" s="42" t="s">
        <v>3195</v>
      </c>
      <c r="I1667" s="42" t="s">
        <v>3196</v>
      </c>
      <c r="J1667" s="43">
        <v>67433.600000000006</v>
      </c>
    </row>
    <row r="1668" spans="2:10" ht="14.1" customHeight="1" x14ac:dyDescent="0.25">
      <c r="B1668" s="42" t="s">
        <v>3197</v>
      </c>
      <c r="C1668" s="42" t="s">
        <v>3198</v>
      </c>
      <c r="D1668" s="43">
        <v>160451.20000000001</v>
      </c>
      <c r="E1668" s="41"/>
      <c r="F1668" s="41"/>
      <c r="G1668" s="41"/>
      <c r="H1668" s="42" t="s">
        <v>3197</v>
      </c>
      <c r="I1668" s="42" t="s">
        <v>3198</v>
      </c>
      <c r="J1668" s="43">
        <v>164756.79999999999</v>
      </c>
    </row>
    <row r="1669" spans="2:10" ht="14.1" customHeight="1" x14ac:dyDescent="0.25">
      <c r="B1669" s="42" t="s">
        <v>3199</v>
      </c>
      <c r="C1669" s="42" t="s">
        <v>3200</v>
      </c>
      <c r="D1669" s="43">
        <v>129563.2</v>
      </c>
      <c r="E1669" s="41"/>
      <c r="F1669" s="41"/>
      <c r="G1669" s="41"/>
      <c r="H1669" s="42" t="s">
        <v>3199</v>
      </c>
      <c r="I1669" s="42" t="s">
        <v>3200</v>
      </c>
      <c r="J1669" s="43">
        <v>129563.2</v>
      </c>
    </row>
    <row r="1670" spans="2:10" ht="14.1" customHeight="1" x14ac:dyDescent="0.25">
      <c r="B1670" s="42" t="s">
        <v>3201</v>
      </c>
      <c r="C1670" s="42" t="s">
        <v>3202</v>
      </c>
      <c r="D1670" s="43">
        <v>88816</v>
      </c>
      <c r="E1670" s="41"/>
      <c r="F1670" s="41"/>
      <c r="G1670" s="41"/>
      <c r="H1670" s="42" t="s">
        <v>3201</v>
      </c>
      <c r="I1670" s="42" t="s">
        <v>3202</v>
      </c>
      <c r="J1670" s="43">
        <v>93766.399999999994</v>
      </c>
    </row>
    <row r="1671" spans="2:10" ht="14.1" customHeight="1" x14ac:dyDescent="0.25">
      <c r="B1671" s="42" t="s">
        <v>3203</v>
      </c>
      <c r="C1671" s="42" t="s">
        <v>3204</v>
      </c>
      <c r="D1671" s="43">
        <v>84011.199999999997</v>
      </c>
      <c r="E1671" s="41"/>
      <c r="F1671" s="41"/>
      <c r="G1671" s="41"/>
      <c r="H1671" s="42" t="s">
        <v>3203</v>
      </c>
      <c r="I1671" s="42" t="s">
        <v>3204</v>
      </c>
      <c r="J1671" s="43">
        <v>88816</v>
      </c>
    </row>
    <row r="1672" spans="2:10" ht="14.1" customHeight="1" x14ac:dyDescent="0.25">
      <c r="B1672" s="42" t="s">
        <v>3205</v>
      </c>
      <c r="C1672" s="42" t="s">
        <v>3206</v>
      </c>
      <c r="D1672" s="43">
        <v>69305.600000000006</v>
      </c>
      <c r="E1672" s="41"/>
      <c r="F1672" s="41"/>
      <c r="G1672" s="41"/>
      <c r="H1672" s="42" t="s">
        <v>3205</v>
      </c>
      <c r="I1672" s="42" t="s">
        <v>3206</v>
      </c>
      <c r="J1672" s="43">
        <v>73216</v>
      </c>
    </row>
    <row r="1673" spans="2:10" ht="14.1" customHeight="1" x14ac:dyDescent="0.25">
      <c r="B1673" s="42" t="s">
        <v>3207</v>
      </c>
      <c r="C1673" s="42" t="s">
        <v>3208</v>
      </c>
      <c r="D1673" s="43">
        <v>110302.39999999999</v>
      </c>
      <c r="E1673" s="41"/>
      <c r="F1673" s="41"/>
      <c r="G1673" s="41"/>
      <c r="H1673" s="42" t="s">
        <v>3207</v>
      </c>
      <c r="I1673" s="42" t="s">
        <v>3208</v>
      </c>
      <c r="J1673" s="43">
        <v>110302.39999999999</v>
      </c>
    </row>
    <row r="1674" spans="2:10" ht="14.1" customHeight="1" x14ac:dyDescent="0.25">
      <c r="B1674" s="42" t="s">
        <v>3209</v>
      </c>
      <c r="C1674" s="42" t="s">
        <v>3210</v>
      </c>
      <c r="D1674" s="43">
        <v>73216</v>
      </c>
      <c r="E1674" s="41"/>
      <c r="F1674" s="41"/>
      <c r="G1674" s="41"/>
      <c r="H1674" s="42" t="s">
        <v>3209</v>
      </c>
      <c r="I1674" s="42" t="s">
        <v>3210</v>
      </c>
      <c r="J1674" s="43">
        <v>77355.199999999997</v>
      </c>
    </row>
    <row r="1675" spans="2:10" ht="14.1" customHeight="1" x14ac:dyDescent="0.25">
      <c r="B1675" s="42" t="s">
        <v>3211</v>
      </c>
      <c r="C1675" s="42" t="s">
        <v>3212</v>
      </c>
      <c r="D1675" s="43">
        <v>81660.800000000003</v>
      </c>
      <c r="E1675" s="41"/>
      <c r="F1675" s="41"/>
      <c r="G1675" s="41"/>
      <c r="H1675" s="42" t="s">
        <v>3211</v>
      </c>
      <c r="I1675" s="42" t="s">
        <v>3212</v>
      </c>
      <c r="J1675" s="43">
        <v>81660.800000000003</v>
      </c>
    </row>
    <row r="1676" spans="2:10" ht="14.1" customHeight="1" x14ac:dyDescent="0.25">
      <c r="B1676" s="42" t="s">
        <v>3213</v>
      </c>
      <c r="C1676" s="42" t="s">
        <v>3214</v>
      </c>
      <c r="D1676" s="43">
        <v>62108.800000000003</v>
      </c>
      <c r="E1676" s="41"/>
      <c r="F1676" s="41"/>
      <c r="G1676" s="41"/>
      <c r="H1676" s="42" t="s">
        <v>3213</v>
      </c>
      <c r="I1676" s="42" t="s">
        <v>3214</v>
      </c>
      <c r="J1676" s="43">
        <v>65540.800000000003</v>
      </c>
    </row>
    <row r="1677" spans="2:10" ht="14.1" customHeight="1" x14ac:dyDescent="0.25">
      <c r="B1677" s="42" t="s">
        <v>3215</v>
      </c>
      <c r="C1677" s="42" t="s">
        <v>3216</v>
      </c>
      <c r="D1677" s="43">
        <v>99049.600000000006</v>
      </c>
      <c r="E1677" s="41"/>
      <c r="F1677" s="41"/>
      <c r="G1677" s="41"/>
      <c r="H1677" s="42" t="s">
        <v>3215</v>
      </c>
      <c r="I1677" s="42" t="s">
        <v>3216</v>
      </c>
      <c r="J1677" s="43">
        <v>99049.600000000006</v>
      </c>
    </row>
    <row r="1678" spans="2:10" ht="14.1" customHeight="1" x14ac:dyDescent="0.25">
      <c r="B1678" s="42" t="s">
        <v>3217</v>
      </c>
      <c r="C1678" s="42" t="s">
        <v>3218</v>
      </c>
      <c r="D1678" s="43">
        <v>65540.800000000003</v>
      </c>
      <c r="E1678" s="41"/>
      <c r="F1678" s="41"/>
      <c r="G1678" s="41"/>
      <c r="H1678" s="42" t="s">
        <v>3217</v>
      </c>
      <c r="I1678" s="42" t="s">
        <v>3218</v>
      </c>
      <c r="J1678" s="43">
        <v>65540.800000000003</v>
      </c>
    </row>
    <row r="1679" spans="2:10" ht="14.1" customHeight="1" x14ac:dyDescent="0.25">
      <c r="B1679" s="42" t="s">
        <v>3219</v>
      </c>
      <c r="C1679" s="42" t="s">
        <v>3220</v>
      </c>
      <c r="D1679" s="43">
        <v>57283.199999999997</v>
      </c>
      <c r="E1679" s="41"/>
      <c r="F1679" s="41"/>
      <c r="G1679" s="41"/>
      <c r="H1679" s="42" t="s">
        <v>3219</v>
      </c>
      <c r="I1679" s="42" t="s">
        <v>3220</v>
      </c>
      <c r="J1679" s="43">
        <v>60424</v>
      </c>
    </row>
    <row r="1680" spans="2:10" ht="14.1" customHeight="1" x14ac:dyDescent="0.25">
      <c r="B1680" s="42" t="s">
        <v>3221</v>
      </c>
      <c r="C1680" s="42" t="s">
        <v>3222</v>
      </c>
      <c r="D1680" s="43">
        <v>99049.600000000006</v>
      </c>
      <c r="E1680" s="41"/>
      <c r="F1680" s="41"/>
      <c r="G1680" s="41"/>
      <c r="H1680" s="42" t="s">
        <v>3221</v>
      </c>
      <c r="I1680" s="42" t="s">
        <v>3222</v>
      </c>
      <c r="J1680" s="43">
        <v>104520</v>
      </c>
    </row>
    <row r="1681" spans="2:10" ht="14.1" customHeight="1" x14ac:dyDescent="0.25">
      <c r="B1681" s="42" t="s">
        <v>3223</v>
      </c>
      <c r="C1681" s="42" t="s">
        <v>3224</v>
      </c>
      <c r="D1681" s="43">
        <v>126006.39999999999</v>
      </c>
      <c r="E1681" s="41"/>
      <c r="F1681" s="41"/>
      <c r="G1681" s="41"/>
      <c r="H1681" s="42" t="s">
        <v>3223</v>
      </c>
      <c r="I1681" s="42" t="s">
        <v>3224</v>
      </c>
      <c r="J1681" s="43">
        <v>126006.39999999999</v>
      </c>
    </row>
    <row r="1682" spans="2:10" ht="14.1" customHeight="1" x14ac:dyDescent="0.25">
      <c r="B1682" s="42" t="s">
        <v>3225</v>
      </c>
      <c r="C1682" s="42" t="s">
        <v>3226</v>
      </c>
      <c r="D1682" s="43">
        <v>116334.39999999999</v>
      </c>
      <c r="E1682" s="41"/>
      <c r="F1682" s="41"/>
      <c r="G1682" s="41"/>
      <c r="H1682" s="42" t="s">
        <v>3225</v>
      </c>
      <c r="I1682" s="42" t="s">
        <v>3226</v>
      </c>
      <c r="J1682" s="43">
        <v>122720</v>
      </c>
    </row>
    <row r="1683" spans="2:10" ht="14.1" customHeight="1" x14ac:dyDescent="0.25">
      <c r="B1683" s="42" t="s">
        <v>3227</v>
      </c>
      <c r="C1683" s="42" t="s">
        <v>3228</v>
      </c>
      <c r="D1683" s="43">
        <v>107411.2</v>
      </c>
      <c r="E1683" s="41"/>
      <c r="F1683" s="41"/>
      <c r="G1683" s="41"/>
      <c r="H1683" s="42" t="s">
        <v>3227</v>
      </c>
      <c r="I1683" s="42" t="s">
        <v>3228</v>
      </c>
      <c r="J1683" s="43">
        <v>110302.39999999999</v>
      </c>
    </row>
    <row r="1684" spans="2:10" ht="14.1" customHeight="1" x14ac:dyDescent="0.25">
      <c r="B1684" s="42" t="s">
        <v>3229</v>
      </c>
      <c r="C1684" s="42" t="s">
        <v>3230</v>
      </c>
      <c r="D1684" s="43">
        <v>58760</v>
      </c>
      <c r="E1684" s="41"/>
      <c r="F1684" s="41"/>
      <c r="G1684" s="41"/>
      <c r="H1684" s="42" t="s">
        <v>3229</v>
      </c>
      <c r="I1684" s="42" t="s">
        <v>3230</v>
      </c>
      <c r="J1684" s="43">
        <v>62108.800000000003</v>
      </c>
    </row>
    <row r="1685" spans="2:10" ht="14.1" customHeight="1" x14ac:dyDescent="0.25">
      <c r="B1685" s="42" t="s">
        <v>3231</v>
      </c>
      <c r="C1685" s="42" t="s">
        <v>3232</v>
      </c>
      <c r="D1685" s="43">
        <v>86278.399999999994</v>
      </c>
      <c r="E1685" s="41"/>
      <c r="F1685" s="41"/>
      <c r="G1685" s="41"/>
      <c r="H1685" s="42" t="s">
        <v>3231</v>
      </c>
      <c r="I1685" s="42" t="s">
        <v>3232</v>
      </c>
      <c r="J1685" s="43">
        <v>91228.800000000003</v>
      </c>
    </row>
    <row r="1686" spans="2:10" ht="14.1" customHeight="1" x14ac:dyDescent="0.25">
      <c r="B1686" s="42" t="s">
        <v>3233</v>
      </c>
      <c r="C1686" s="42" t="s">
        <v>3234</v>
      </c>
      <c r="D1686" s="43">
        <v>81660.800000000003</v>
      </c>
      <c r="E1686" s="41"/>
      <c r="F1686" s="41"/>
      <c r="G1686" s="41"/>
      <c r="H1686" s="42" t="s">
        <v>3233</v>
      </c>
      <c r="I1686" s="42" t="s">
        <v>3234</v>
      </c>
      <c r="J1686" s="43">
        <v>86278.399999999994</v>
      </c>
    </row>
    <row r="1687" spans="2:10" ht="14.1" customHeight="1" x14ac:dyDescent="0.25">
      <c r="B1687" s="42" t="s">
        <v>3235</v>
      </c>
      <c r="C1687" s="42" t="s">
        <v>3236</v>
      </c>
      <c r="D1687" s="43">
        <v>86278.399999999994</v>
      </c>
      <c r="E1687" s="41"/>
      <c r="F1687" s="41"/>
      <c r="G1687" s="41"/>
      <c r="H1687" s="42" t="s">
        <v>3235</v>
      </c>
      <c r="I1687" s="42" t="s">
        <v>3236</v>
      </c>
      <c r="J1687" s="43">
        <v>91228.800000000003</v>
      </c>
    </row>
    <row r="1688" spans="2:10" ht="14.1" customHeight="1" x14ac:dyDescent="0.25">
      <c r="B1688" s="42" t="s">
        <v>3237</v>
      </c>
      <c r="C1688" s="42" t="s">
        <v>3238</v>
      </c>
      <c r="D1688" s="43">
        <v>71219.199999999997</v>
      </c>
      <c r="E1688" s="41"/>
      <c r="F1688" s="41"/>
      <c r="G1688" s="41"/>
      <c r="H1688" s="42" t="s">
        <v>3237</v>
      </c>
      <c r="I1688" s="42" t="s">
        <v>3238</v>
      </c>
      <c r="J1688" s="43">
        <v>73216</v>
      </c>
    </row>
    <row r="1689" spans="2:10" ht="14.1" customHeight="1" x14ac:dyDescent="0.25">
      <c r="B1689" s="42" t="s">
        <v>3239</v>
      </c>
      <c r="C1689" s="42" t="s">
        <v>3240</v>
      </c>
      <c r="D1689" s="43">
        <v>62108.800000000003</v>
      </c>
      <c r="E1689" s="41"/>
      <c r="F1689" s="41"/>
      <c r="G1689" s="41"/>
      <c r="H1689" s="42" t="s">
        <v>3239</v>
      </c>
      <c r="I1689" s="42" t="s">
        <v>3240</v>
      </c>
      <c r="J1689" s="43">
        <v>65540.800000000003</v>
      </c>
    </row>
    <row r="1690" spans="2:10" ht="14.1" customHeight="1" x14ac:dyDescent="0.25">
      <c r="B1690" s="42" t="s">
        <v>3241</v>
      </c>
      <c r="C1690" s="42" t="s">
        <v>3242</v>
      </c>
      <c r="D1690" s="43">
        <v>63793.599999999999</v>
      </c>
      <c r="E1690" s="41"/>
      <c r="F1690" s="41"/>
      <c r="G1690" s="41"/>
      <c r="H1690" s="42" t="s">
        <v>3241</v>
      </c>
      <c r="I1690" s="42" t="s">
        <v>3242</v>
      </c>
      <c r="J1690" s="43">
        <v>65540.800000000003</v>
      </c>
    </row>
    <row r="1691" spans="2:10" ht="14.1" customHeight="1" x14ac:dyDescent="0.25">
      <c r="B1691" s="42" t="s">
        <v>3243</v>
      </c>
      <c r="C1691" s="42" t="s">
        <v>3244</v>
      </c>
      <c r="D1691" s="43">
        <v>86278.399999999994</v>
      </c>
      <c r="E1691" s="41"/>
      <c r="F1691" s="41"/>
      <c r="G1691" s="41"/>
      <c r="H1691" s="42" t="s">
        <v>3243</v>
      </c>
      <c r="I1691" s="42" t="s">
        <v>3244</v>
      </c>
      <c r="J1691" s="43">
        <v>91228.800000000003</v>
      </c>
    </row>
    <row r="1692" spans="2:10" ht="14.1" customHeight="1" x14ac:dyDescent="0.25">
      <c r="B1692" s="42" t="s">
        <v>3245</v>
      </c>
      <c r="C1692" s="42" t="s">
        <v>3246</v>
      </c>
      <c r="D1692" s="43">
        <v>77355.199999999997</v>
      </c>
      <c r="E1692" s="41"/>
      <c r="F1692" s="41"/>
      <c r="G1692" s="41"/>
      <c r="H1692" s="42" t="s">
        <v>3245</v>
      </c>
      <c r="I1692" s="42" t="s">
        <v>3246</v>
      </c>
      <c r="J1692" s="43">
        <v>81660.800000000003</v>
      </c>
    </row>
    <row r="1693" spans="2:10" ht="14.1" customHeight="1" x14ac:dyDescent="0.25">
      <c r="B1693" s="42" t="s">
        <v>3247</v>
      </c>
      <c r="C1693" s="42" t="s">
        <v>3248</v>
      </c>
      <c r="D1693" s="43">
        <v>84011.199999999997</v>
      </c>
      <c r="E1693" s="41"/>
      <c r="F1693" s="41"/>
      <c r="G1693" s="41"/>
      <c r="H1693" s="42" t="s">
        <v>3247</v>
      </c>
      <c r="I1693" s="42" t="s">
        <v>3248</v>
      </c>
      <c r="J1693" s="43">
        <v>88816</v>
      </c>
    </row>
    <row r="1694" spans="2:10" ht="14.1" customHeight="1" x14ac:dyDescent="0.25">
      <c r="B1694" s="42" t="s">
        <v>3249</v>
      </c>
      <c r="C1694" s="42" t="s">
        <v>3250</v>
      </c>
      <c r="D1694" s="43">
        <v>73216</v>
      </c>
      <c r="E1694" s="41"/>
      <c r="F1694" s="41"/>
      <c r="G1694" s="41"/>
      <c r="H1694" s="42" t="s">
        <v>3249</v>
      </c>
      <c r="I1694" s="42" t="s">
        <v>3250</v>
      </c>
      <c r="J1694" s="43">
        <v>73216</v>
      </c>
    </row>
    <row r="1695" spans="2:10" ht="14.1" customHeight="1" x14ac:dyDescent="0.25">
      <c r="B1695" s="42" t="s">
        <v>3251</v>
      </c>
      <c r="C1695" s="42" t="s">
        <v>3252</v>
      </c>
      <c r="D1695" s="43">
        <v>73216</v>
      </c>
      <c r="E1695" s="41"/>
      <c r="F1695" s="41"/>
      <c r="G1695" s="41"/>
      <c r="H1695" s="42" t="s">
        <v>3251</v>
      </c>
      <c r="I1695" s="42" t="s">
        <v>3252</v>
      </c>
      <c r="J1695" s="43">
        <v>77355.199999999997</v>
      </c>
    </row>
    <row r="1696" spans="2:10" ht="14.1" customHeight="1" x14ac:dyDescent="0.25">
      <c r="B1696" s="42" t="s">
        <v>3253</v>
      </c>
      <c r="C1696" s="42" t="s">
        <v>3254</v>
      </c>
      <c r="D1696" s="43">
        <v>57283.199999999997</v>
      </c>
      <c r="E1696" s="41"/>
      <c r="F1696" s="41"/>
      <c r="G1696" s="41"/>
      <c r="H1696" s="42" t="s">
        <v>3253</v>
      </c>
      <c r="I1696" s="42" t="s">
        <v>3254</v>
      </c>
      <c r="J1696" s="43">
        <v>60424</v>
      </c>
    </row>
    <row r="1697" spans="2:10" ht="14.1" customHeight="1" x14ac:dyDescent="0.25">
      <c r="B1697" s="42" t="s">
        <v>3255</v>
      </c>
      <c r="C1697" s="42" t="s">
        <v>3256</v>
      </c>
      <c r="D1697" s="43">
        <v>57283.199999999997</v>
      </c>
      <c r="E1697" s="41"/>
      <c r="F1697" s="41"/>
      <c r="G1697" s="41"/>
      <c r="H1697" s="42" t="s">
        <v>3255</v>
      </c>
      <c r="I1697" s="42" t="s">
        <v>3256</v>
      </c>
      <c r="J1697" s="43">
        <v>67433.600000000006</v>
      </c>
    </row>
    <row r="1698" spans="2:10" ht="14.1" customHeight="1" x14ac:dyDescent="0.25">
      <c r="B1698" s="42" t="s">
        <v>3257</v>
      </c>
      <c r="C1698" s="42" t="s">
        <v>3258</v>
      </c>
      <c r="D1698" s="43">
        <v>57283.199999999997</v>
      </c>
      <c r="E1698" s="41"/>
      <c r="F1698" s="41"/>
      <c r="G1698" s="41"/>
      <c r="H1698" s="42" t="s">
        <v>3257</v>
      </c>
      <c r="I1698" s="42" t="s">
        <v>3258</v>
      </c>
      <c r="J1698" s="43">
        <v>67433.600000000006</v>
      </c>
    </row>
    <row r="1699" spans="2:10" ht="14.1" customHeight="1" x14ac:dyDescent="0.25">
      <c r="B1699" s="42" t="s">
        <v>3259</v>
      </c>
      <c r="C1699" s="42" t="s">
        <v>3260</v>
      </c>
      <c r="D1699" s="43">
        <v>57283.199999999997</v>
      </c>
      <c r="E1699" s="41"/>
      <c r="F1699" s="41"/>
      <c r="G1699" s="41"/>
      <c r="H1699" s="42" t="s">
        <v>3259</v>
      </c>
      <c r="I1699" s="42" t="s">
        <v>3260</v>
      </c>
      <c r="J1699" s="43">
        <v>67433.600000000006</v>
      </c>
    </row>
    <row r="1700" spans="2:10" ht="14.1" customHeight="1" x14ac:dyDescent="0.25">
      <c r="B1700" s="42" t="s">
        <v>3261</v>
      </c>
      <c r="C1700" s="42" t="s">
        <v>3262</v>
      </c>
      <c r="D1700" s="43">
        <v>57283.199999999997</v>
      </c>
      <c r="E1700" s="41"/>
      <c r="F1700" s="41"/>
      <c r="G1700" s="41"/>
      <c r="H1700" s="42" t="s">
        <v>3261</v>
      </c>
      <c r="I1700" s="42" t="s">
        <v>3262</v>
      </c>
      <c r="J1700" s="43">
        <v>67433.600000000006</v>
      </c>
    </row>
    <row r="1701" spans="2:10" ht="14.1" customHeight="1" x14ac:dyDescent="0.25">
      <c r="B1701" s="42" t="s">
        <v>3263</v>
      </c>
      <c r="C1701" s="42" t="s">
        <v>3264</v>
      </c>
      <c r="D1701" s="43">
        <v>57283.199999999997</v>
      </c>
      <c r="E1701" s="41"/>
      <c r="F1701" s="41"/>
      <c r="G1701" s="41"/>
      <c r="H1701" s="42" t="s">
        <v>3263</v>
      </c>
      <c r="I1701" s="42" t="s">
        <v>3264</v>
      </c>
      <c r="J1701" s="43">
        <v>67433.600000000006</v>
      </c>
    </row>
    <row r="1702" spans="2:10" ht="14.1" customHeight="1" x14ac:dyDescent="0.25">
      <c r="B1702" s="42" t="s">
        <v>3265</v>
      </c>
      <c r="C1702" s="42" t="s">
        <v>3266</v>
      </c>
      <c r="D1702" s="43">
        <v>57283.199999999997</v>
      </c>
      <c r="E1702" s="41"/>
      <c r="F1702" s="41"/>
      <c r="G1702" s="41"/>
      <c r="H1702" s="42" t="s">
        <v>3265</v>
      </c>
      <c r="I1702" s="42" t="s">
        <v>3266</v>
      </c>
      <c r="J1702" s="43">
        <v>67433.600000000006</v>
      </c>
    </row>
    <row r="1703" spans="2:10" ht="14.1" customHeight="1" x14ac:dyDescent="0.25">
      <c r="B1703" s="42" t="s">
        <v>3267</v>
      </c>
      <c r="C1703" s="42" t="s">
        <v>3268</v>
      </c>
      <c r="D1703" s="43">
        <v>57283.199999999997</v>
      </c>
      <c r="E1703" s="41"/>
      <c r="F1703" s="41"/>
      <c r="G1703" s="41"/>
      <c r="H1703" s="42" t="s">
        <v>3267</v>
      </c>
      <c r="I1703" s="42" t="s">
        <v>3268</v>
      </c>
      <c r="J1703" s="43">
        <v>67433.600000000006</v>
      </c>
    </row>
    <row r="1704" spans="2:10" ht="14.1" customHeight="1" x14ac:dyDescent="0.25">
      <c r="B1704" s="42" t="s">
        <v>3269</v>
      </c>
      <c r="C1704" s="42" t="s">
        <v>3270</v>
      </c>
      <c r="D1704" s="43">
        <v>57283.199999999997</v>
      </c>
      <c r="E1704" s="41"/>
      <c r="F1704" s="41"/>
      <c r="G1704" s="41"/>
      <c r="H1704" s="42" t="s">
        <v>3269</v>
      </c>
      <c r="I1704" s="42" t="s">
        <v>3270</v>
      </c>
      <c r="J1704" s="43">
        <v>67433.600000000006</v>
      </c>
    </row>
    <row r="1705" spans="2:10" ht="14.1" customHeight="1" x14ac:dyDescent="0.25">
      <c r="B1705" s="42" t="s">
        <v>3271</v>
      </c>
      <c r="C1705" s="42" t="s">
        <v>3272</v>
      </c>
      <c r="D1705" s="43">
        <v>57283.199999999997</v>
      </c>
      <c r="E1705" s="41"/>
      <c r="F1705" s="41"/>
      <c r="G1705" s="41"/>
      <c r="H1705" s="42" t="s">
        <v>3271</v>
      </c>
      <c r="I1705" s="42" t="s">
        <v>3272</v>
      </c>
      <c r="J1705" s="43">
        <v>67433.600000000006</v>
      </c>
    </row>
    <row r="1706" spans="2:10" ht="14.1" customHeight="1" x14ac:dyDescent="0.25">
      <c r="B1706" s="42" t="s">
        <v>3273</v>
      </c>
      <c r="C1706" s="42" t="s">
        <v>3274</v>
      </c>
      <c r="D1706" s="43">
        <v>57283.199999999997</v>
      </c>
      <c r="E1706" s="41"/>
      <c r="F1706" s="41"/>
      <c r="G1706" s="41"/>
      <c r="H1706" s="42" t="s">
        <v>3273</v>
      </c>
      <c r="I1706" s="42" t="s">
        <v>3274</v>
      </c>
      <c r="J1706" s="43">
        <v>67433.600000000006</v>
      </c>
    </row>
    <row r="1707" spans="2:10" ht="14.1" customHeight="1" x14ac:dyDescent="0.25">
      <c r="B1707" s="42" t="s">
        <v>3275</v>
      </c>
      <c r="C1707" s="42" t="s">
        <v>3276</v>
      </c>
      <c r="D1707" s="43">
        <v>62108.800000000003</v>
      </c>
      <c r="E1707" s="41"/>
      <c r="F1707" s="41"/>
      <c r="G1707" s="41"/>
      <c r="H1707" s="42" t="s">
        <v>3275</v>
      </c>
      <c r="I1707" s="42" t="s">
        <v>3276</v>
      </c>
      <c r="J1707" s="43">
        <v>65540.800000000003</v>
      </c>
    </row>
    <row r="1708" spans="2:10" ht="14.1" customHeight="1" x14ac:dyDescent="0.25">
      <c r="B1708" s="42" t="s">
        <v>3277</v>
      </c>
      <c r="C1708" s="42" t="s">
        <v>3278</v>
      </c>
      <c r="D1708" s="43">
        <v>57283.199999999997</v>
      </c>
      <c r="E1708" s="41"/>
      <c r="F1708" s="41"/>
      <c r="G1708" s="41"/>
      <c r="H1708" s="42" t="s">
        <v>3277</v>
      </c>
      <c r="I1708" s="42" t="s">
        <v>3278</v>
      </c>
      <c r="J1708" s="43">
        <v>62108.800000000003</v>
      </c>
    </row>
    <row r="1709" spans="2:10" ht="14.1" customHeight="1" x14ac:dyDescent="0.25">
      <c r="B1709" s="42" t="s">
        <v>3279</v>
      </c>
      <c r="C1709" s="42" t="s">
        <v>3280</v>
      </c>
      <c r="D1709" s="43">
        <v>57283.199999999997</v>
      </c>
      <c r="E1709" s="41"/>
      <c r="F1709" s="41"/>
      <c r="G1709" s="41"/>
      <c r="H1709" s="42" t="s">
        <v>3279</v>
      </c>
      <c r="I1709" s="42" t="s">
        <v>3280</v>
      </c>
      <c r="J1709" s="43">
        <v>67433.600000000006</v>
      </c>
    </row>
    <row r="1710" spans="2:10" ht="14.1" customHeight="1" x14ac:dyDescent="0.25">
      <c r="B1710" s="42" t="s">
        <v>3281</v>
      </c>
      <c r="C1710" s="42" t="s">
        <v>3282</v>
      </c>
      <c r="D1710" s="43">
        <v>57283.199999999997</v>
      </c>
      <c r="E1710" s="41"/>
      <c r="F1710" s="41"/>
      <c r="G1710" s="41"/>
      <c r="H1710" s="42" t="s">
        <v>3281</v>
      </c>
      <c r="I1710" s="42" t="s">
        <v>3282</v>
      </c>
      <c r="J1710" s="43">
        <v>67433.600000000006</v>
      </c>
    </row>
    <row r="1711" spans="2:10" ht="14.1" customHeight="1" x14ac:dyDescent="0.25">
      <c r="B1711" s="42" t="s">
        <v>3283</v>
      </c>
      <c r="C1711" s="42" t="s">
        <v>3284</v>
      </c>
      <c r="D1711" s="43">
        <v>57283.199999999997</v>
      </c>
      <c r="E1711" s="41"/>
      <c r="F1711" s="41"/>
      <c r="G1711" s="41"/>
      <c r="H1711" s="42" t="s">
        <v>3283</v>
      </c>
      <c r="I1711" s="42" t="s">
        <v>3284</v>
      </c>
      <c r="J1711" s="43">
        <v>67433.600000000006</v>
      </c>
    </row>
    <row r="1712" spans="2:10" ht="14.1" customHeight="1" x14ac:dyDescent="0.25">
      <c r="B1712" s="42" t="s">
        <v>3285</v>
      </c>
      <c r="C1712" s="42" t="s">
        <v>3286</v>
      </c>
      <c r="D1712" s="43">
        <v>101753.60000000001</v>
      </c>
      <c r="E1712" s="41"/>
      <c r="F1712" s="41"/>
      <c r="G1712" s="41"/>
      <c r="H1712" s="42" t="s">
        <v>3285</v>
      </c>
      <c r="I1712" s="42" t="s">
        <v>3286</v>
      </c>
      <c r="J1712" s="43">
        <v>107411.2</v>
      </c>
    </row>
    <row r="1713" spans="2:10" ht="14.1" customHeight="1" x14ac:dyDescent="0.25">
      <c r="B1713" s="42" t="s">
        <v>3287</v>
      </c>
      <c r="C1713" s="42" t="s">
        <v>3288</v>
      </c>
      <c r="D1713" s="43">
        <v>58760</v>
      </c>
      <c r="E1713" s="41"/>
      <c r="F1713" s="41"/>
      <c r="G1713" s="41"/>
      <c r="H1713" s="42" t="s">
        <v>3287</v>
      </c>
      <c r="I1713" s="42" t="s">
        <v>3288</v>
      </c>
      <c r="J1713" s="43">
        <v>58760</v>
      </c>
    </row>
    <row r="1714" spans="2:10" ht="14.1" customHeight="1" x14ac:dyDescent="0.25">
      <c r="B1714" s="42" t="s">
        <v>3289</v>
      </c>
      <c r="C1714" s="42" t="s">
        <v>3290</v>
      </c>
      <c r="D1714" s="43">
        <v>55723.199999999997</v>
      </c>
      <c r="E1714" s="41"/>
      <c r="F1714" s="41"/>
      <c r="G1714" s="41"/>
      <c r="H1714" s="42" t="s">
        <v>3289</v>
      </c>
      <c r="I1714" s="42" t="s">
        <v>3290</v>
      </c>
      <c r="J1714" s="43">
        <v>58760</v>
      </c>
    </row>
    <row r="1715" spans="2:10" ht="14.1" customHeight="1" x14ac:dyDescent="0.25">
      <c r="B1715" s="42" t="s">
        <v>3291</v>
      </c>
      <c r="C1715" s="42" t="s">
        <v>3292</v>
      </c>
      <c r="D1715" s="43">
        <v>104520</v>
      </c>
      <c r="E1715" s="41"/>
      <c r="F1715" s="41"/>
      <c r="G1715" s="41"/>
      <c r="H1715" s="42" t="s">
        <v>3291</v>
      </c>
      <c r="I1715" s="42" t="s">
        <v>3292</v>
      </c>
      <c r="J1715" s="43">
        <v>107411.2</v>
      </c>
    </row>
    <row r="1716" spans="2:10" ht="14.1" customHeight="1" x14ac:dyDescent="0.25">
      <c r="B1716" s="42" t="s">
        <v>3293</v>
      </c>
      <c r="C1716" s="42" t="s">
        <v>3294</v>
      </c>
      <c r="D1716" s="43">
        <v>140316.79999999999</v>
      </c>
      <c r="E1716" s="41"/>
      <c r="F1716" s="41"/>
      <c r="G1716" s="41"/>
      <c r="H1716" s="42" t="s">
        <v>3293</v>
      </c>
      <c r="I1716" s="42" t="s">
        <v>3294</v>
      </c>
      <c r="J1716" s="43">
        <v>140316.79999999999</v>
      </c>
    </row>
    <row r="1717" spans="2:10" ht="14.1" customHeight="1" x14ac:dyDescent="0.25">
      <c r="B1717" s="42" t="s">
        <v>3295</v>
      </c>
      <c r="C1717" s="42" t="s">
        <v>3296</v>
      </c>
      <c r="D1717" s="43">
        <v>101753.60000000001</v>
      </c>
      <c r="E1717" s="41"/>
      <c r="F1717" s="41"/>
      <c r="G1717" s="41"/>
      <c r="H1717" s="42" t="s">
        <v>3295</v>
      </c>
      <c r="I1717" s="42" t="s">
        <v>3296</v>
      </c>
      <c r="J1717" s="43">
        <v>101753.60000000001</v>
      </c>
    </row>
    <row r="1718" spans="2:10" ht="14.1" customHeight="1" x14ac:dyDescent="0.25">
      <c r="B1718" s="42" t="s">
        <v>3297</v>
      </c>
      <c r="C1718" s="42" t="s">
        <v>3298</v>
      </c>
      <c r="D1718" s="43">
        <v>57283.199999999997</v>
      </c>
      <c r="E1718" s="41"/>
      <c r="F1718" s="41"/>
      <c r="G1718" s="41"/>
      <c r="H1718" s="42" t="s">
        <v>3297</v>
      </c>
      <c r="I1718" s="42" t="s">
        <v>3298</v>
      </c>
      <c r="J1718" s="43">
        <v>62108.800000000003</v>
      </c>
    </row>
    <row r="1719" spans="2:10" ht="14.1" customHeight="1" x14ac:dyDescent="0.25">
      <c r="B1719" s="42" t="s">
        <v>3299</v>
      </c>
      <c r="C1719" s="42" t="s">
        <v>3300</v>
      </c>
      <c r="D1719" s="43">
        <v>57283.199999999997</v>
      </c>
      <c r="E1719" s="41"/>
      <c r="F1719" s="41"/>
      <c r="G1719" s="41"/>
      <c r="H1719" s="42" t="s">
        <v>3299</v>
      </c>
      <c r="I1719" s="42" t="s">
        <v>3300</v>
      </c>
      <c r="J1719" s="43">
        <v>67433.600000000006</v>
      </c>
    </row>
    <row r="1720" spans="2:10" ht="14.1" customHeight="1" x14ac:dyDescent="0.25">
      <c r="B1720" s="42" t="s">
        <v>3301</v>
      </c>
      <c r="C1720" s="42" t="s">
        <v>3302</v>
      </c>
      <c r="D1720" s="43">
        <v>57283.199999999997</v>
      </c>
      <c r="E1720" s="41"/>
      <c r="F1720" s="41"/>
      <c r="G1720" s="41"/>
      <c r="H1720" s="42" t="s">
        <v>3301</v>
      </c>
      <c r="I1720" s="42" t="s">
        <v>3302</v>
      </c>
      <c r="J1720" s="43">
        <v>67433.600000000006</v>
      </c>
    </row>
    <row r="1721" spans="2:10" ht="14.1" customHeight="1" x14ac:dyDescent="0.25">
      <c r="B1721" s="42" t="s">
        <v>3303</v>
      </c>
      <c r="C1721" s="42" t="s">
        <v>3304</v>
      </c>
      <c r="D1721" s="43">
        <v>129563.2</v>
      </c>
      <c r="E1721" s="41"/>
      <c r="F1721" s="41"/>
      <c r="G1721" s="41"/>
      <c r="H1721" s="42" t="s">
        <v>3303</v>
      </c>
      <c r="I1721" s="42" t="s">
        <v>3304</v>
      </c>
      <c r="J1721" s="43">
        <v>129563.2</v>
      </c>
    </row>
    <row r="1722" spans="2:10" ht="14.1" customHeight="1" x14ac:dyDescent="0.25">
      <c r="B1722" s="42" t="s">
        <v>3305</v>
      </c>
      <c r="C1722" s="42" t="s">
        <v>3306</v>
      </c>
      <c r="D1722" s="43">
        <v>104520</v>
      </c>
      <c r="E1722" s="41"/>
      <c r="F1722" s="41"/>
      <c r="G1722" s="41"/>
      <c r="H1722" s="42" t="s">
        <v>3305</v>
      </c>
      <c r="I1722" s="42" t="s">
        <v>3306</v>
      </c>
      <c r="J1722" s="43">
        <v>110302.39999999999</v>
      </c>
    </row>
    <row r="1723" spans="2:10" ht="14.1" customHeight="1" x14ac:dyDescent="0.25">
      <c r="B1723" s="42" t="s">
        <v>3307</v>
      </c>
      <c r="C1723" s="42" t="s">
        <v>3308</v>
      </c>
      <c r="D1723" s="43">
        <v>129563.2</v>
      </c>
      <c r="E1723" s="41"/>
      <c r="F1723" s="41"/>
      <c r="G1723" s="41"/>
      <c r="H1723" s="42" t="s">
        <v>3307</v>
      </c>
      <c r="I1723" s="42" t="s">
        <v>3308</v>
      </c>
      <c r="J1723" s="43">
        <v>129563.2</v>
      </c>
    </row>
    <row r="1724" spans="2:10" ht="14.1" customHeight="1" x14ac:dyDescent="0.25">
      <c r="B1724" s="42" t="s">
        <v>3309</v>
      </c>
      <c r="C1724" s="42" t="s">
        <v>3310</v>
      </c>
      <c r="D1724" s="43">
        <v>67433.600000000006</v>
      </c>
      <c r="E1724" s="41"/>
      <c r="F1724" s="41"/>
      <c r="G1724" s="41"/>
      <c r="H1724" s="42" t="s">
        <v>3309</v>
      </c>
      <c r="I1724" s="42" t="s">
        <v>3310</v>
      </c>
      <c r="J1724" s="43">
        <v>71219.199999999997</v>
      </c>
    </row>
    <row r="1725" spans="2:10" ht="14.1" customHeight="1" x14ac:dyDescent="0.25">
      <c r="B1725" s="42" t="s">
        <v>3311</v>
      </c>
      <c r="C1725" s="42" t="s">
        <v>3312</v>
      </c>
      <c r="D1725" s="43">
        <v>96408</v>
      </c>
      <c r="E1725" s="41"/>
      <c r="F1725" s="41"/>
      <c r="G1725" s="41"/>
      <c r="H1725" s="42" t="s">
        <v>3311</v>
      </c>
      <c r="I1725" s="42" t="s">
        <v>3312</v>
      </c>
      <c r="J1725" s="43">
        <v>99049.600000000006</v>
      </c>
    </row>
    <row r="1726" spans="2:10" ht="14.1" customHeight="1" x14ac:dyDescent="0.25">
      <c r="B1726" s="42" t="s">
        <v>3313</v>
      </c>
      <c r="C1726" s="42" t="s">
        <v>3314</v>
      </c>
      <c r="D1726" s="43">
        <v>81660.800000000003</v>
      </c>
      <c r="E1726" s="41"/>
      <c r="F1726" s="41"/>
      <c r="G1726" s="41"/>
      <c r="H1726" s="42" t="s">
        <v>3313</v>
      </c>
      <c r="I1726" s="42" t="s">
        <v>3314</v>
      </c>
      <c r="J1726" s="43">
        <v>86278.399999999994</v>
      </c>
    </row>
    <row r="1727" spans="2:10" ht="14.1" customHeight="1" x14ac:dyDescent="0.25">
      <c r="B1727" s="42" t="s">
        <v>3315</v>
      </c>
      <c r="C1727" s="42" t="s">
        <v>3316</v>
      </c>
      <c r="D1727" s="43">
        <v>122720</v>
      </c>
      <c r="E1727" s="41"/>
      <c r="F1727" s="41"/>
      <c r="G1727" s="41"/>
      <c r="H1727" s="42" t="s">
        <v>3315</v>
      </c>
      <c r="I1727" s="42" t="s">
        <v>3316</v>
      </c>
      <c r="J1727" s="43">
        <v>129563.2</v>
      </c>
    </row>
    <row r="1728" spans="2:10" ht="14.1" customHeight="1" x14ac:dyDescent="0.25">
      <c r="B1728" s="42" t="s">
        <v>3317</v>
      </c>
      <c r="C1728" s="42" t="s">
        <v>3318</v>
      </c>
      <c r="D1728" s="43">
        <v>75212.800000000003</v>
      </c>
      <c r="E1728" s="41"/>
      <c r="F1728" s="41"/>
      <c r="G1728" s="41"/>
      <c r="H1728" s="42" t="s">
        <v>3317</v>
      </c>
      <c r="I1728" s="42" t="s">
        <v>3318</v>
      </c>
      <c r="J1728" s="43">
        <v>75212.800000000003</v>
      </c>
    </row>
    <row r="1729" spans="2:10" ht="14.1" customHeight="1" x14ac:dyDescent="0.25">
      <c r="B1729" s="42" t="s">
        <v>3319</v>
      </c>
      <c r="C1729" s="42" t="s">
        <v>3320</v>
      </c>
      <c r="D1729" s="43">
        <v>86278.399999999994</v>
      </c>
      <c r="E1729" s="41"/>
      <c r="F1729" s="41"/>
      <c r="G1729" s="41"/>
      <c r="H1729" s="42" t="s">
        <v>3319</v>
      </c>
      <c r="I1729" s="42" t="s">
        <v>3320</v>
      </c>
      <c r="J1729" s="43">
        <v>86278.399999999994</v>
      </c>
    </row>
    <row r="1730" spans="2:10" ht="14.1" customHeight="1" x14ac:dyDescent="0.25">
      <c r="B1730" s="42" t="s">
        <v>3321</v>
      </c>
      <c r="C1730" s="42" t="s">
        <v>3322</v>
      </c>
      <c r="D1730" s="43">
        <v>67433.600000000006</v>
      </c>
      <c r="E1730" s="41"/>
      <c r="F1730" s="41"/>
      <c r="G1730" s="41"/>
      <c r="H1730" s="42" t="s">
        <v>3321</v>
      </c>
      <c r="I1730" s="42" t="s">
        <v>3322</v>
      </c>
      <c r="J1730" s="43">
        <v>71219.199999999997</v>
      </c>
    </row>
    <row r="1731" spans="2:10" ht="14.1" customHeight="1" x14ac:dyDescent="0.25">
      <c r="B1731" s="42" t="s">
        <v>3323</v>
      </c>
      <c r="C1731" s="42" t="s">
        <v>3324</v>
      </c>
      <c r="D1731" s="43">
        <v>129563.2</v>
      </c>
      <c r="E1731" s="41"/>
      <c r="F1731" s="41"/>
      <c r="G1731" s="41"/>
      <c r="H1731" s="42" t="s">
        <v>3323</v>
      </c>
      <c r="I1731" s="42" t="s">
        <v>3324</v>
      </c>
      <c r="J1731" s="43">
        <v>136572.79999999999</v>
      </c>
    </row>
    <row r="1732" spans="2:10" ht="14.1" customHeight="1" x14ac:dyDescent="0.25">
      <c r="B1732" s="42" t="s">
        <v>3325</v>
      </c>
      <c r="C1732" s="42" t="s">
        <v>3326</v>
      </c>
      <c r="D1732" s="43">
        <v>99049.600000000006</v>
      </c>
      <c r="E1732" s="41"/>
      <c r="F1732" s="41"/>
      <c r="G1732" s="41"/>
      <c r="H1732" s="42" t="s">
        <v>3325</v>
      </c>
      <c r="I1732" s="42" t="s">
        <v>3326</v>
      </c>
      <c r="J1732" s="43">
        <v>99049.600000000006</v>
      </c>
    </row>
    <row r="1733" spans="2:10" ht="14.1" customHeight="1" x14ac:dyDescent="0.25">
      <c r="B1733" s="42" t="s">
        <v>3327</v>
      </c>
      <c r="C1733" s="42" t="s">
        <v>3328</v>
      </c>
      <c r="D1733" s="43">
        <v>81660.800000000003</v>
      </c>
      <c r="E1733" s="41"/>
      <c r="F1733" s="41"/>
      <c r="G1733" s="41"/>
      <c r="H1733" s="42" t="s">
        <v>3327</v>
      </c>
      <c r="I1733" s="42" t="s">
        <v>3328</v>
      </c>
      <c r="J1733" s="43">
        <v>86278.399999999994</v>
      </c>
    </row>
    <row r="1734" spans="2:10" ht="14.1" customHeight="1" x14ac:dyDescent="0.25">
      <c r="B1734" s="42" t="s">
        <v>3329</v>
      </c>
      <c r="C1734" s="42" t="s">
        <v>3330</v>
      </c>
      <c r="D1734" s="43">
        <v>79497.600000000006</v>
      </c>
      <c r="E1734" s="41"/>
      <c r="F1734" s="41"/>
      <c r="G1734" s="41"/>
      <c r="H1734" s="42" t="s">
        <v>3329</v>
      </c>
      <c r="I1734" s="42" t="s">
        <v>3330</v>
      </c>
      <c r="J1734" s="43">
        <v>84011.199999999997</v>
      </c>
    </row>
    <row r="1735" spans="2:10" ht="14.1" customHeight="1" x14ac:dyDescent="0.25">
      <c r="B1735" s="42" t="s">
        <v>3331</v>
      </c>
      <c r="C1735" s="42" t="s">
        <v>3332</v>
      </c>
      <c r="D1735" s="43">
        <v>119537.60000000001</v>
      </c>
      <c r="E1735" s="41"/>
      <c r="F1735" s="41"/>
      <c r="G1735" s="41"/>
      <c r="H1735" s="42" t="s">
        <v>3331</v>
      </c>
      <c r="I1735" s="42" t="s">
        <v>3332</v>
      </c>
      <c r="J1735" s="43">
        <v>126006.39999999999</v>
      </c>
    </row>
    <row r="1736" spans="2:10" ht="14.1" customHeight="1" x14ac:dyDescent="0.25">
      <c r="B1736" s="42" t="s">
        <v>3333</v>
      </c>
      <c r="C1736" s="42" t="s">
        <v>3334</v>
      </c>
      <c r="D1736" s="43">
        <v>93766.399999999994</v>
      </c>
      <c r="E1736" s="41"/>
      <c r="F1736" s="41"/>
      <c r="G1736" s="41"/>
      <c r="H1736" s="42" t="s">
        <v>3333</v>
      </c>
      <c r="I1736" s="42" t="s">
        <v>3334</v>
      </c>
      <c r="J1736" s="43">
        <v>96408</v>
      </c>
    </row>
    <row r="1737" spans="2:10" ht="14.1" customHeight="1" x14ac:dyDescent="0.25">
      <c r="B1737" s="42" t="s">
        <v>3335</v>
      </c>
      <c r="C1737" s="42" t="s">
        <v>3336</v>
      </c>
      <c r="D1737" s="43">
        <v>71219.199999999997</v>
      </c>
      <c r="E1737" s="41"/>
      <c r="F1737" s="41"/>
      <c r="G1737" s="41"/>
      <c r="H1737" s="42" t="s">
        <v>3335</v>
      </c>
      <c r="I1737" s="42" t="s">
        <v>3336</v>
      </c>
      <c r="J1737" s="43">
        <v>73216</v>
      </c>
    </row>
    <row r="1738" spans="2:10" ht="14.1" customHeight="1" x14ac:dyDescent="0.25">
      <c r="B1738" s="42" t="s">
        <v>3337</v>
      </c>
      <c r="C1738" s="42" t="s">
        <v>3338</v>
      </c>
      <c r="D1738" s="43">
        <v>91228.800000000003</v>
      </c>
      <c r="E1738" s="41"/>
      <c r="F1738" s="41"/>
      <c r="G1738" s="41"/>
      <c r="H1738" s="42" t="s">
        <v>3337</v>
      </c>
      <c r="I1738" s="42" t="s">
        <v>3338</v>
      </c>
      <c r="J1738" s="43">
        <v>91228.800000000003</v>
      </c>
    </row>
    <row r="1739" spans="2:10" ht="14.1" customHeight="1" x14ac:dyDescent="0.25">
      <c r="B1739" s="42" t="s">
        <v>3339</v>
      </c>
      <c r="C1739" s="42" t="s">
        <v>3340</v>
      </c>
      <c r="D1739" s="43">
        <v>88816</v>
      </c>
      <c r="E1739" s="41"/>
      <c r="F1739" s="41"/>
      <c r="G1739" s="41"/>
      <c r="H1739" s="42" t="s">
        <v>3339</v>
      </c>
      <c r="I1739" s="42" t="s">
        <v>3340</v>
      </c>
      <c r="J1739" s="43">
        <v>88816</v>
      </c>
    </row>
    <row r="1740" spans="2:10" ht="14.1" customHeight="1" x14ac:dyDescent="0.25">
      <c r="B1740" s="42" t="s">
        <v>3341</v>
      </c>
      <c r="C1740" s="42" t="s">
        <v>3342</v>
      </c>
      <c r="D1740" s="43">
        <v>122720</v>
      </c>
      <c r="E1740" s="41"/>
      <c r="F1740" s="41"/>
      <c r="G1740" s="41"/>
      <c r="H1740" s="42" t="s">
        <v>3341</v>
      </c>
      <c r="I1740" s="42" t="s">
        <v>3342</v>
      </c>
      <c r="J1740" s="43">
        <v>129563.2</v>
      </c>
    </row>
    <row r="1741" spans="2:10" ht="14.1" customHeight="1" x14ac:dyDescent="0.25">
      <c r="B1741" s="42" t="s">
        <v>3343</v>
      </c>
      <c r="C1741" s="42" t="s">
        <v>3344</v>
      </c>
      <c r="D1741" s="43">
        <v>79497.600000000006</v>
      </c>
      <c r="E1741" s="41"/>
      <c r="F1741" s="41"/>
      <c r="G1741" s="41"/>
      <c r="H1741" s="42" t="s">
        <v>3343</v>
      </c>
      <c r="I1741" s="42" t="s">
        <v>3344</v>
      </c>
      <c r="J1741" s="43">
        <v>84011.199999999997</v>
      </c>
    </row>
    <row r="1742" spans="2:10" ht="14.1" customHeight="1" x14ac:dyDescent="0.25">
      <c r="B1742" s="42" t="s">
        <v>3345</v>
      </c>
      <c r="C1742" s="42" t="s">
        <v>3346</v>
      </c>
      <c r="D1742" s="43">
        <v>129563.2</v>
      </c>
      <c r="E1742" s="41"/>
      <c r="F1742" s="41"/>
      <c r="G1742" s="41"/>
      <c r="H1742" s="42" t="s">
        <v>3345</v>
      </c>
      <c r="I1742" s="42" t="s">
        <v>3346</v>
      </c>
      <c r="J1742" s="43">
        <v>129563.2</v>
      </c>
    </row>
    <row r="1743" spans="2:10" ht="14.1" customHeight="1" x14ac:dyDescent="0.25">
      <c r="B1743" s="42" t="s">
        <v>3347</v>
      </c>
      <c r="C1743" s="42" t="s">
        <v>3348</v>
      </c>
      <c r="D1743" s="43">
        <v>96408</v>
      </c>
      <c r="E1743" s="41"/>
      <c r="F1743" s="41"/>
      <c r="G1743" s="41"/>
      <c r="H1743" s="42" t="s">
        <v>3347</v>
      </c>
      <c r="I1743" s="42" t="s">
        <v>3348</v>
      </c>
      <c r="J1743" s="43">
        <v>96408</v>
      </c>
    </row>
    <row r="1744" spans="2:10" ht="14.1" customHeight="1" x14ac:dyDescent="0.25">
      <c r="B1744" s="42" t="s">
        <v>3349</v>
      </c>
      <c r="C1744" s="42" t="s">
        <v>3350</v>
      </c>
      <c r="D1744" s="43">
        <v>81660.800000000003</v>
      </c>
      <c r="E1744" s="41"/>
      <c r="F1744" s="41"/>
      <c r="G1744" s="41"/>
      <c r="H1744" s="42" t="s">
        <v>3349</v>
      </c>
      <c r="I1744" s="42" t="s">
        <v>3350</v>
      </c>
      <c r="J1744" s="43">
        <v>86278.399999999994</v>
      </c>
    </row>
    <row r="1745" spans="2:10" ht="14.1" customHeight="1" x14ac:dyDescent="0.25">
      <c r="B1745" s="42" t="s">
        <v>3351</v>
      </c>
      <c r="C1745" s="42" t="s">
        <v>3352</v>
      </c>
      <c r="D1745" s="43">
        <v>99049.600000000006</v>
      </c>
      <c r="E1745" s="41"/>
      <c r="F1745" s="41"/>
      <c r="G1745" s="41"/>
      <c r="H1745" s="42" t="s">
        <v>3351</v>
      </c>
      <c r="I1745" s="42" t="s">
        <v>3352</v>
      </c>
      <c r="J1745" s="43">
        <v>99049.600000000006</v>
      </c>
    </row>
    <row r="1746" spans="2:10" ht="14.1" customHeight="1" x14ac:dyDescent="0.25">
      <c r="B1746" s="42" t="s">
        <v>3353</v>
      </c>
      <c r="C1746" s="42" t="s">
        <v>3354</v>
      </c>
      <c r="D1746" s="43">
        <v>75212.800000000003</v>
      </c>
      <c r="E1746" s="41"/>
      <c r="F1746" s="41"/>
      <c r="G1746" s="41"/>
      <c r="H1746" s="42" t="s">
        <v>3353</v>
      </c>
      <c r="I1746" s="42" t="s">
        <v>3354</v>
      </c>
      <c r="J1746" s="43">
        <v>79497.600000000006</v>
      </c>
    </row>
    <row r="1747" spans="2:10" ht="14.1" customHeight="1" x14ac:dyDescent="0.25">
      <c r="B1747" s="42" t="s">
        <v>3355</v>
      </c>
      <c r="C1747" s="42" t="s">
        <v>3356</v>
      </c>
      <c r="D1747" s="43">
        <v>86278.399999999994</v>
      </c>
      <c r="E1747" s="41"/>
      <c r="F1747" s="41"/>
      <c r="G1747" s="41"/>
      <c r="H1747" s="42" t="s">
        <v>3355</v>
      </c>
      <c r="I1747" s="42" t="s">
        <v>3356</v>
      </c>
      <c r="J1747" s="43">
        <v>86278.399999999994</v>
      </c>
    </row>
    <row r="1748" spans="2:10" ht="14.1" customHeight="1" x14ac:dyDescent="0.25">
      <c r="B1748" s="42" t="s">
        <v>3357</v>
      </c>
      <c r="C1748" s="42" t="s">
        <v>3358</v>
      </c>
      <c r="D1748" s="43">
        <v>73216</v>
      </c>
      <c r="E1748" s="41"/>
      <c r="F1748" s="41"/>
      <c r="G1748" s="41"/>
      <c r="H1748" s="42" t="s">
        <v>3357</v>
      </c>
      <c r="I1748" s="42" t="s">
        <v>3358</v>
      </c>
      <c r="J1748" s="43">
        <v>73216</v>
      </c>
    </row>
    <row r="1749" spans="2:10" ht="14.1" customHeight="1" x14ac:dyDescent="0.25">
      <c r="B1749" s="42" t="s">
        <v>3359</v>
      </c>
      <c r="C1749" s="42" t="s">
        <v>3360</v>
      </c>
      <c r="D1749" s="43">
        <v>88816</v>
      </c>
      <c r="E1749" s="41"/>
      <c r="F1749" s="41"/>
      <c r="G1749" s="41"/>
      <c r="H1749" s="42" t="s">
        <v>3359</v>
      </c>
      <c r="I1749" s="42" t="s">
        <v>3360</v>
      </c>
      <c r="J1749" s="43">
        <v>93766.399999999994</v>
      </c>
    </row>
    <row r="1750" spans="2:10" ht="14.1" customHeight="1" x14ac:dyDescent="0.25">
      <c r="B1750" s="42" t="s">
        <v>3361</v>
      </c>
      <c r="C1750" s="42" t="s">
        <v>3362</v>
      </c>
      <c r="D1750" s="43">
        <v>62108.800000000003</v>
      </c>
      <c r="E1750" s="41"/>
      <c r="F1750" s="41"/>
      <c r="G1750" s="41"/>
      <c r="H1750" s="42" t="s">
        <v>3361</v>
      </c>
      <c r="I1750" s="42" t="s">
        <v>3362</v>
      </c>
      <c r="J1750" s="43">
        <v>65540.800000000003</v>
      </c>
    </row>
    <row r="1751" spans="2:10" ht="14.1" customHeight="1" x14ac:dyDescent="0.25">
      <c r="B1751" s="42" t="s">
        <v>3363</v>
      </c>
      <c r="C1751" s="42" t="s">
        <v>3364</v>
      </c>
      <c r="D1751" s="43">
        <v>88816</v>
      </c>
      <c r="E1751" s="41"/>
      <c r="F1751" s="41"/>
      <c r="G1751" s="41"/>
      <c r="H1751" s="42" t="s">
        <v>3363</v>
      </c>
      <c r="I1751" s="42" t="s">
        <v>3364</v>
      </c>
      <c r="J1751" s="43">
        <v>88816</v>
      </c>
    </row>
    <row r="1752" spans="2:10" ht="14.1" customHeight="1" x14ac:dyDescent="0.25">
      <c r="B1752" s="42" t="s">
        <v>3365</v>
      </c>
      <c r="C1752" s="42" t="s">
        <v>3366</v>
      </c>
      <c r="D1752" s="43">
        <v>71219.199999999997</v>
      </c>
      <c r="E1752" s="41"/>
      <c r="F1752" s="41"/>
      <c r="G1752" s="41"/>
      <c r="H1752" s="42" t="s">
        <v>3365</v>
      </c>
      <c r="I1752" s="42" t="s">
        <v>3366</v>
      </c>
      <c r="J1752" s="43">
        <v>75212.800000000003</v>
      </c>
    </row>
    <row r="1753" spans="2:10" ht="14.1" customHeight="1" x14ac:dyDescent="0.25">
      <c r="B1753" s="42" t="s">
        <v>3367</v>
      </c>
      <c r="C1753" s="42" t="s">
        <v>3368</v>
      </c>
      <c r="D1753" s="43">
        <v>63793.599999999999</v>
      </c>
      <c r="E1753" s="41"/>
      <c r="F1753" s="41"/>
      <c r="G1753" s="41"/>
      <c r="H1753" s="42" t="s">
        <v>3367</v>
      </c>
      <c r="I1753" s="42" t="s">
        <v>3368</v>
      </c>
      <c r="J1753" s="43">
        <v>67433.600000000006</v>
      </c>
    </row>
    <row r="1754" spans="2:10" ht="14.1" customHeight="1" x14ac:dyDescent="0.25">
      <c r="B1754" s="42" t="s">
        <v>3369</v>
      </c>
      <c r="C1754" s="42" t="s">
        <v>3370</v>
      </c>
      <c r="D1754" s="43">
        <v>110302.39999999999</v>
      </c>
      <c r="E1754" s="41"/>
      <c r="F1754" s="41"/>
      <c r="G1754" s="41"/>
      <c r="H1754" s="42" t="s">
        <v>3369</v>
      </c>
      <c r="I1754" s="42" t="s">
        <v>3370</v>
      </c>
      <c r="J1754" s="43">
        <v>116334.39999999999</v>
      </c>
    </row>
    <row r="1755" spans="2:10" ht="14.1" customHeight="1" x14ac:dyDescent="0.25">
      <c r="B1755" s="42" t="s">
        <v>3371</v>
      </c>
      <c r="C1755" s="42" t="s">
        <v>3372</v>
      </c>
      <c r="D1755" s="43">
        <v>55723.199999999997</v>
      </c>
      <c r="E1755" s="41"/>
      <c r="F1755" s="41"/>
      <c r="G1755" s="41"/>
      <c r="H1755" s="42" t="s">
        <v>3371</v>
      </c>
      <c r="I1755" s="42" t="s">
        <v>3372</v>
      </c>
      <c r="J1755" s="43">
        <v>58760</v>
      </c>
    </row>
    <row r="1756" spans="2:10" ht="14.1" customHeight="1" x14ac:dyDescent="0.25">
      <c r="B1756" s="42" t="s">
        <v>3373</v>
      </c>
      <c r="C1756" s="42" t="s">
        <v>3374</v>
      </c>
      <c r="D1756" s="43">
        <v>81660.800000000003</v>
      </c>
      <c r="E1756" s="41"/>
      <c r="F1756" s="41"/>
      <c r="G1756" s="41"/>
      <c r="H1756" s="42" t="s">
        <v>3373</v>
      </c>
      <c r="I1756" s="42" t="s">
        <v>3374</v>
      </c>
      <c r="J1756" s="43">
        <v>81660.800000000003</v>
      </c>
    </row>
    <row r="1757" spans="2:10" ht="14.1" customHeight="1" x14ac:dyDescent="0.25">
      <c r="B1757" s="42" t="s">
        <v>3375</v>
      </c>
      <c r="C1757" s="42" t="s">
        <v>3376</v>
      </c>
      <c r="D1757" s="43">
        <v>99049.600000000006</v>
      </c>
      <c r="E1757" s="41"/>
      <c r="F1757" s="41"/>
      <c r="G1757" s="41"/>
      <c r="H1757" s="42" t="s">
        <v>3375</v>
      </c>
      <c r="I1757" s="42" t="s">
        <v>3376</v>
      </c>
      <c r="J1757" s="43">
        <v>99049.600000000006</v>
      </c>
    </row>
    <row r="1758" spans="2:10" ht="14.1" customHeight="1" x14ac:dyDescent="0.25">
      <c r="B1758" s="42" t="s">
        <v>3377</v>
      </c>
      <c r="C1758" s="42" t="s">
        <v>3378</v>
      </c>
      <c r="D1758" s="43">
        <v>122720</v>
      </c>
      <c r="E1758" s="41"/>
      <c r="F1758" s="41"/>
      <c r="G1758" s="41"/>
      <c r="H1758" s="42" t="s">
        <v>3377</v>
      </c>
      <c r="I1758" s="42" t="s">
        <v>3378</v>
      </c>
      <c r="J1758" s="43">
        <v>129563.2</v>
      </c>
    </row>
    <row r="1759" spans="2:10" ht="14.1" customHeight="1" x14ac:dyDescent="0.25">
      <c r="B1759" s="42" t="s">
        <v>3379</v>
      </c>
      <c r="C1759" s="42" t="s">
        <v>3380</v>
      </c>
      <c r="D1759" s="43">
        <v>60424</v>
      </c>
      <c r="E1759" s="41"/>
      <c r="F1759" s="41"/>
      <c r="G1759" s="41"/>
      <c r="H1759" s="42" t="s">
        <v>3379</v>
      </c>
      <c r="I1759" s="42" t="s">
        <v>3380</v>
      </c>
      <c r="J1759" s="43">
        <v>63793.599999999999</v>
      </c>
    </row>
    <row r="1760" spans="2:10" ht="14.1" customHeight="1" x14ac:dyDescent="0.25">
      <c r="B1760" s="42" t="s">
        <v>3381</v>
      </c>
      <c r="C1760" s="42" t="s">
        <v>3382</v>
      </c>
      <c r="D1760" s="43">
        <v>91228.800000000003</v>
      </c>
      <c r="E1760" s="41"/>
      <c r="F1760" s="41"/>
      <c r="G1760" s="41"/>
      <c r="H1760" s="42" t="s">
        <v>3381</v>
      </c>
      <c r="I1760" s="42" t="s">
        <v>3382</v>
      </c>
      <c r="J1760" s="43">
        <v>91228.800000000003</v>
      </c>
    </row>
    <row r="1761" spans="2:10" ht="14.1" customHeight="1" x14ac:dyDescent="0.25">
      <c r="B1761" s="42" t="s">
        <v>3383</v>
      </c>
      <c r="C1761" s="42" t="s">
        <v>3384</v>
      </c>
      <c r="D1761" s="43">
        <v>88816</v>
      </c>
      <c r="E1761" s="41"/>
      <c r="F1761" s="41"/>
      <c r="G1761" s="41"/>
      <c r="H1761" s="42" t="s">
        <v>3383</v>
      </c>
      <c r="I1761" s="42" t="s">
        <v>3384</v>
      </c>
      <c r="J1761" s="43">
        <v>93766.399999999994</v>
      </c>
    </row>
    <row r="1762" spans="2:10" ht="14.1" customHeight="1" x14ac:dyDescent="0.25">
      <c r="B1762" s="42" t="s">
        <v>3385</v>
      </c>
      <c r="C1762" s="42" t="s">
        <v>3386</v>
      </c>
      <c r="D1762" s="43">
        <v>113318.39999999999</v>
      </c>
      <c r="E1762" s="41"/>
      <c r="F1762" s="41"/>
      <c r="G1762" s="41"/>
      <c r="H1762" s="42" t="s">
        <v>3385</v>
      </c>
      <c r="I1762" s="42" t="s">
        <v>3386</v>
      </c>
      <c r="J1762" s="43">
        <v>119537.60000000001</v>
      </c>
    </row>
    <row r="1763" spans="2:10" ht="14.1" customHeight="1" x14ac:dyDescent="0.25">
      <c r="B1763" s="42" t="s">
        <v>3387</v>
      </c>
      <c r="C1763" s="42" t="s">
        <v>3388</v>
      </c>
      <c r="D1763" s="43">
        <v>81660.800000000003</v>
      </c>
      <c r="E1763" s="41"/>
      <c r="F1763" s="41"/>
      <c r="G1763" s="41"/>
      <c r="H1763" s="42" t="s">
        <v>3387</v>
      </c>
      <c r="I1763" s="42" t="s">
        <v>3388</v>
      </c>
      <c r="J1763" s="43">
        <v>81660.800000000003</v>
      </c>
    </row>
    <row r="1764" spans="2:10" ht="14.1" customHeight="1" x14ac:dyDescent="0.25">
      <c r="B1764" s="42" t="s">
        <v>3389</v>
      </c>
      <c r="C1764" s="42" t="s">
        <v>3390</v>
      </c>
      <c r="D1764" s="43">
        <v>62108.800000000003</v>
      </c>
      <c r="E1764" s="41"/>
      <c r="F1764" s="41"/>
      <c r="G1764" s="41"/>
      <c r="H1764" s="42" t="s">
        <v>3389</v>
      </c>
      <c r="I1764" s="42" t="s">
        <v>3390</v>
      </c>
      <c r="J1764" s="43">
        <v>65540.800000000003</v>
      </c>
    </row>
    <row r="1765" spans="2:10" ht="14.1" customHeight="1" x14ac:dyDescent="0.25">
      <c r="B1765" s="42" t="s">
        <v>3391</v>
      </c>
      <c r="C1765" s="42" t="s">
        <v>3392</v>
      </c>
      <c r="D1765" s="43">
        <v>69305.600000000006</v>
      </c>
      <c r="E1765" s="41"/>
      <c r="F1765" s="41"/>
      <c r="G1765" s="41"/>
      <c r="H1765" s="42" t="s">
        <v>3391</v>
      </c>
      <c r="I1765" s="42" t="s">
        <v>3392</v>
      </c>
      <c r="J1765" s="43">
        <v>73216</v>
      </c>
    </row>
    <row r="1766" spans="2:10" ht="14.1" customHeight="1" x14ac:dyDescent="0.25">
      <c r="B1766" s="42" t="s">
        <v>3393</v>
      </c>
      <c r="C1766" s="42" t="s">
        <v>3394</v>
      </c>
      <c r="D1766" s="43">
        <v>84011.199999999997</v>
      </c>
      <c r="E1766" s="41"/>
      <c r="F1766" s="41"/>
      <c r="G1766" s="41"/>
      <c r="H1766" s="42" t="s">
        <v>3393</v>
      </c>
      <c r="I1766" s="42" t="s">
        <v>3394</v>
      </c>
      <c r="J1766" s="43">
        <v>88816</v>
      </c>
    </row>
    <row r="1767" spans="2:10" ht="14.1" customHeight="1" x14ac:dyDescent="0.25">
      <c r="B1767" s="42" t="s">
        <v>3395</v>
      </c>
      <c r="C1767" s="42" t="s">
        <v>3396</v>
      </c>
      <c r="D1767" s="43">
        <v>104520</v>
      </c>
      <c r="E1767" s="41"/>
      <c r="F1767" s="41"/>
      <c r="G1767" s="41"/>
      <c r="H1767" s="42" t="s">
        <v>3395</v>
      </c>
      <c r="I1767" s="42" t="s">
        <v>3396</v>
      </c>
      <c r="J1767" s="43">
        <v>110302.39999999999</v>
      </c>
    </row>
    <row r="1768" spans="2:10" ht="14.1" customHeight="1" x14ac:dyDescent="0.25">
      <c r="B1768" s="42" t="s">
        <v>3397</v>
      </c>
      <c r="C1768" s="42" t="s">
        <v>3398</v>
      </c>
      <c r="D1768" s="43">
        <v>129563.2</v>
      </c>
      <c r="E1768" s="41"/>
      <c r="F1768" s="41"/>
      <c r="G1768" s="41"/>
      <c r="H1768" s="42" t="s">
        <v>3397</v>
      </c>
      <c r="I1768" s="42" t="s">
        <v>3398</v>
      </c>
      <c r="J1768" s="43">
        <v>129563.2</v>
      </c>
    </row>
    <row r="1769" spans="2:10" ht="14.1" customHeight="1" x14ac:dyDescent="0.25">
      <c r="B1769" s="42" t="s">
        <v>3399</v>
      </c>
      <c r="C1769" s="42" t="s">
        <v>3400</v>
      </c>
      <c r="D1769" s="43">
        <v>104520</v>
      </c>
      <c r="E1769" s="41"/>
      <c r="F1769" s="41"/>
      <c r="G1769" s="41"/>
      <c r="H1769" s="42" t="s">
        <v>3399</v>
      </c>
      <c r="I1769" s="42" t="s">
        <v>3400</v>
      </c>
      <c r="J1769" s="43">
        <v>104520</v>
      </c>
    </row>
    <row r="1770" spans="2:10" ht="14.1" customHeight="1" x14ac:dyDescent="0.25">
      <c r="B1770" s="42" t="s">
        <v>3401</v>
      </c>
      <c r="C1770" s="42" t="s">
        <v>3402</v>
      </c>
      <c r="D1770" s="43">
        <v>63793.599999999999</v>
      </c>
      <c r="E1770" s="41"/>
      <c r="F1770" s="41"/>
      <c r="G1770" s="41"/>
      <c r="H1770" s="42" t="s">
        <v>3401</v>
      </c>
      <c r="I1770" s="42" t="s">
        <v>3402</v>
      </c>
      <c r="J1770" s="43">
        <v>65540.800000000003</v>
      </c>
    </row>
    <row r="1771" spans="2:10" ht="14.1" customHeight="1" x14ac:dyDescent="0.25">
      <c r="B1771" s="42" t="s">
        <v>3403</v>
      </c>
      <c r="C1771" s="42" t="s">
        <v>3404</v>
      </c>
      <c r="D1771" s="43">
        <v>84011.199999999997</v>
      </c>
      <c r="E1771" s="41"/>
      <c r="F1771" s="41"/>
      <c r="G1771" s="41"/>
      <c r="H1771" s="42" t="s">
        <v>3403</v>
      </c>
      <c r="I1771" s="42" t="s">
        <v>3404</v>
      </c>
      <c r="J1771" s="43">
        <v>88816</v>
      </c>
    </row>
    <row r="1772" spans="2:10" ht="14.1" customHeight="1" x14ac:dyDescent="0.25">
      <c r="B1772" s="42" t="s">
        <v>3405</v>
      </c>
      <c r="C1772" s="42" t="s">
        <v>3406</v>
      </c>
      <c r="D1772" s="43">
        <v>88816</v>
      </c>
      <c r="E1772" s="41"/>
      <c r="F1772" s="41"/>
      <c r="G1772" s="41"/>
      <c r="H1772" s="42" t="s">
        <v>3405</v>
      </c>
      <c r="I1772" s="42" t="s">
        <v>3406</v>
      </c>
      <c r="J1772" s="43">
        <v>88816</v>
      </c>
    </row>
    <row r="1773" spans="2:10" ht="14.1" customHeight="1" x14ac:dyDescent="0.25">
      <c r="B1773" s="42" t="s">
        <v>3407</v>
      </c>
      <c r="C1773" s="42" t="s">
        <v>3408</v>
      </c>
      <c r="D1773" s="43">
        <v>88816</v>
      </c>
      <c r="E1773" s="41"/>
      <c r="F1773" s="41"/>
      <c r="G1773" s="41"/>
      <c r="H1773" s="42" t="s">
        <v>3407</v>
      </c>
      <c r="I1773" s="42" t="s">
        <v>3408</v>
      </c>
      <c r="J1773" s="43">
        <v>88816</v>
      </c>
    </row>
    <row r="1774" spans="2:10" ht="14.1" customHeight="1" x14ac:dyDescent="0.25">
      <c r="B1774" s="42" t="s">
        <v>3409</v>
      </c>
      <c r="C1774" s="42" t="s">
        <v>3410</v>
      </c>
      <c r="D1774" s="43">
        <v>48505.599999999999</v>
      </c>
      <c r="E1774" s="41"/>
      <c r="F1774" s="41"/>
      <c r="G1774" s="41"/>
      <c r="H1774" s="42" t="s">
        <v>3409</v>
      </c>
      <c r="I1774" s="42" t="s">
        <v>3410</v>
      </c>
      <c r="J1774" s="43">
        <v>57283.199999999997</v>
      </c>
    </row>
    <row r="1775" spans="2:10" ht="14.1" customHeight="1" x14ac:dyDescent="0.25">
      <c r="B1775" s="42" t="s">
        <v>3411</v>
      </c>
      <c r="C1775" s="42" t="s">
        <v>3412</v>
      </c>
      <c r="D1775" s="43">
        <v>48505.599999999999</v>
      </c>
      <c r="E1775" s="41"/>
      <c r="F1775" s="41"/>
      <c r="G1775" s="41"/>
      <c r="H1775" s="42" t="s">
        <v>3411</v>
      </c>
      <c r="I1775" s="42" t="s">
        <v>3412</v>
      </c>
      <c r="J1775" s="43">
        <v>57283.199999999997</v>
      </c>
    </row>
    <row r="1776" spans="2:10" ht="14.1" customHeight="1" x14ac:dyDescent="0.25">
      <c r="B1776" s="42" t="s">
        <v>3413</v>
      </c>
      <c r="C1776" s="42" t="s">
        <v>3414</v>
      </c>
      <c r="D1776" s="43">
        <v>48505.599999999999</v>
      </c>
      <c r="E1776" s="41"/>
      <c r="F1776" s="41"/>
      <c r="G1776" s="41"/>
      <c r="H1776" s="42" t="s">
        <v>3413</v>
      </c>
      <c r="I1776" s="42" t="s">
        <v>3414</v>
      </c>
      <c r="J1776" s="43">
        <v>57283.199999999997</v>
      </c>
    </row>
    <row r="1777" spans="2:10" ht="14.1" customHeight="1" x14ac:dyDescent="0.25">
      <c r="B1777" s="42" t="s">
        <v>3415</v>
      </c>
      <c r="C1777" s="42" t="s">
        <v>3416</v>
      </c>
      <c r="D1777" s="43">
        <v>48505.599999999999</v>
      </c>
      <c r="E1777" s="41"/>
      <c r="F1777" s="41"/>
      <c r="G1777" s="41"/>
      <c r="H1777" s="42" t="s">
        <v>3415</v>
      </c>
      <c r="I1777" s="42" t="s">
        <v>3416</v>
      </c>
      <c r="J1777" s="43">
        <v>57283.199999999997</v>
      </c>
    </row>
    <row r="1778" spans="2:10" ht="14.1" customHeight="1" x14ac:dyDescent="0.25">
      <c r="B1778" s="42" t="s">
        <v>3417</v>
      </c>
      <c r="C1778" s="42" t="s">
        <v>3418</v>
      </c>
      <c r="D1778" s="43">
        <v>73216</v>
      </c>
      <c r="E1778" s="41"/>
      <c r="F1778" s="41"/>
      <c r="G1778" s="41"/>
      <c r="H1778" s="42" t="s">
        <v>3417</v>
      </c>
      <c r="I1778" s="42" t="s">
        <v>3418</v>
      </c>
      <c r="J1778" s="43">
        <v>77355.199999999997</v>
      </c>
    </row>
    <row r="1779" spans="2:10" ht="14.1" customHeight="1" x14ac:dyDescent="0.25">
      <c r="B1779" s="42" t="s">
        <v>3419</v>
      </c>
      <c r="C1779" s="42" t="s">
        <v>3420</v>
      </c>
      <c r="D1779" s="43">
        <v>48505.599999999999</v>
      </c>
      <c r="E1779" s="41"/>
      <c r="F1779" s="41"/>
      <c r="G1779" s="41"/>
      <c r="H1779" s="42" t="s">
        <v>3419</v>
      </c>
      <c r="I1779" s="42" t="s">
        <v>3420</v>
      </c>
      <c r="J1779" s="43">
        <v>57283.199999999997</v>
      </c>
    </row>
    <row r="1780" spans="2:10" ht="14.1" customHeight="1" x14ac:dyDescent="0.25">
      <c r="B1780" s="42" t="s">
        <v>3421</v>
      </c>
      <c r="C1780" s="42" t="s">
        <v>3422</v>
      </c>
      <c r="D1780" s="43">
        <v>62108.800000000003</v>
      </c>
      <c r="E1780" s="41"/>
      <c r="F1780" s="41"/>
      <c r="G1780" s="41"/>
      <c r="H1780" s="42" t="s">
        <v>3421</v>
      </c>
      <c r="I1780" s="42" t="s">
        <v>3422</v>
      </c>
      <c r="J1780" s="43">
        <v>65540.800000000003</v>
      </c>
    </row>
    <row r="1781" spans="2:10" ht="14.1" customHeight="1" x14ac:dyDescent="0.25">
      <c r="B1781" s="42" t="s">
        <v>3423</v>
      </c>
      <c r="C1781" s="42" t="s">
        <v>3424</v>
      </c>
      <c r="D1781" s="43">
        <v>48505.599999999999</v>
      </c>
      <c r="E1781" s="41"/>
      <c r="F1781" s="41"/>
      <c r="G1781" s="41"/>
      <c r="H1781" s="42" t="s">
        <v>3423</v>
      </c>
      <c r="I1781" s="42" t="s">
        <v>3424</v>
      </c>
      <c r="J1781" s="43">
        <v>57283.199999999997</v>
      </c>
    </row>
    <row r="1782" spans="2:10" ht="14.1" customHeight="1" x14ac:dyDescent="0.25">
      <c r="B1782" s="42" t="s">
        <v>3425</v>
      </c>
      <c r="C1782" s="42" t="s">
        <v>3426</v>
      </c>
      <c r="D1782" s="43">
        <v>48505.599999999999</v>
      </c>
      <c r="E1782" s="41"/>
      <c r="F1782" s="41"/>
      <c r="G1782" s="41"/>
      <c r="H1782" s="42" t="s">
        <v>3425</v>
      </c>
      <c r="I1782" s="42" t="s">
        <v>3426</v>
      </c>
      <c r="J1782" s="43">
        <v>57283.199999999997</v>
      </c>
    </row>
    <row r="1783" spans="2:10" ht="14.1" customHeight="1" x14ac:dyDescent="0.25">
      <c r="B1783" s="42" t="s">
        <v>3427</v>
      </c>
      <c r="C1783" s="42" t="s">
        <v>3428</v>
      </c>
      <c r="D1783" s="43">
        <v>48505.599999999999</v>
      </c>
      <c r="E1783" s="41"/>
      <c r="F1783" s="41"/>
      <c r="G1783" s="41"/>
      <c r="H1783" s="42" t="s">
        <v>3427</v>
      </c>
      <c r="I1783" s="42" t="s">
        <v>3428</v>
      </c>
      <c r="J1783" s="43">
        <v>57283.199999999997</v>
      </c>
    </row>
    <row r="1784" spans="2:10" ht="14.1" customHeight="1" x14ac:dyDescent="0.25">
      <c r="B1784" s="42" t="s">
        <v>3429</v>
      </c>
      <c r="C1784" s="42" t="s">
        <v>3430</v>
      </c>
      <c r="D1784" s="43">
        <v>48505.599999999999</v>
      </c>
      <c r="E1784" s="41"/>
      <c r="F1784" s="41"/>
      <c r="G1784" s="41"/>
      <c r="H1784" s="42" t="s">
        <v>3429</v>
      </c>
      <c r="I1784" s="42" t="s">
        <v>3430</v>
      </c>
      <c r="J1784" s="43">
        <v>57283.199999999997</v>
      </c>
    </row>
    <row r="1785" spans="2:10" ht="14.1" customHeight="1" x14ac:dyDescent="0.25">
      <c r="B1785" s="42" t="s">
        <v>3431</v>
      </c>
      <c r="C1785" s="42" t="s">
        <v>3432</v>
      </c>
      <c r="D1785" s="43">
        <v>48505.599999999999</v>
      </c>
      <c r="E1785" s="41"/>
      <c r="F1785" s="41"/>
      <c r="G1785" s="41"/>
      <c r="H1785" s="42" t="s">
        <v>3431</v>
      </c>
      <c r="I1785" s="42" t="s">
        <v>3432</v>
      </c>
      <c r="J1785" s="43">
        <v>57283.199999999997</v>
      </c>
    </row>
    <row r="1786" spans="2:10" ht="14.1" customHeight="1" x14ac:dyDescent="0.25">
      <c r="B1786" s="42" t="s">
        <v>3433</v>
      </c>
      <c r="C1786" s="42" t="s">
        <v>3434</v>
      </c>
      <c r="D1786" s="43">
        <v>48505.599999999999</v>
      </c>
      <c r="E1786" s="41"/>
      <c r="F1786" s="41"/>
      <c r="G1786" s="41"/>
      <c r="H1786" s="42" t="s">
        <v>3433</v>
      </c>
      <c r="I1786" s="42" t="s">
        <v>3434</v>
      </c>
      <c r="J1786" s="43">
        <v>57283.199999999997</v>
      </c>
    </row>
    <row r="1787" spans="2:10" ht="14.1" customHeight="1" x14ac:dyDescent="0.25">
      <c r="B1787" s="42" t="s">
        <v>3435</v>
      </c>
      <c r="C1787" s="42" t="s">
        <v>3436</v>
      </c>
      <c r="D1787" s="43">
        <v>48505.599999999999</v>
      </c>
      <c r="E1787" s="41"/>
      <c r="F1787" s="41"/>
      <c r="G1787" s="41"/>
      <c r="H1787" s="42" t="s">
        <v>3435</v>
      </c>
      <c r="I1787" s="42" t="s">
        <v>3436</v>
      </c>
      <c r="J1787" s="43">
        <v>57283.199999999997</v>
      </c>
    </row>
    <row r="1788" spans="2:10" ht="14.1" customHeight="1" x14ac:dyDescent="0.25">
      <c r="B1788" s="42" t="s">
        <v>3437</v>
      </c>
      <c r="C1788" s="42" t="s">
        <v>3438</v>
      </c>
      <c r="D1788" s="43">
        <v>88816</v>
      </c>
      <c r="E1788" s="41"/>
      <c r="F1788" s="41"/>
      <c r="G1788" s="41"/>
      <c r="H1788" s="42" t="s">
        <v>3437</v>
      </c>
      <c r="I1788" s="42" t="s">
        <v>3438</v>
      </c>
      <c r="J1788" s="43">
        <v>88816</v>
      </c>
    </row>
    <row r="1789" spans="2:10" ht="14.1" customHeight="1" x14ac:dyDescent="0.25">
      <c r="B1789" s="42" t="s">
        <v>3439</v>
      </c>
      <c r="C1789" s="42" t="s">
        <v>3440</v>
      </c>
      <c r="D1789" s="43">
        <v>48505.599999999999</v>
      </c>
      <c r="E1789" s="41"/>
      <c r="F1789" s="41"/>
      <c r="G1789" s="41"/>
      <c r="H1789" s="42" t="s">
        <v>3439</v>
      </c>
      <c r="I1789" s="42" t="s">
        <v>3440</v>
      </c>
      <c r="J1789" s="43">
        <v>57283.199999999997</v>
      </c>
    </row>
    <row r="1790" spans="2:10" ht="14.1" customHeight="1" x14ac:dyDescent="0.25">
      <c r="B1790" s="42" t="s">
        <v>3441</v>
      </c>
      <c r="C1790" s="42" t="s">
        <v>3442</v>
      </c>
      <c r="D1790" s="43">
        <v>126006.39999999999</v>
      </c>
      <c r="E1790" s="41"/>
      <c r="F1790" s="41"/>
      <c r="G1790" s="41"/>
      <c r="H1790" s="42" t="s">
        <v>3441</v>
      </c>
      <c r="I1790" s="42" t="s">
        <v>3442</v>
      </c>
      <c r="J1790" s="43">
        <v>126006.39999999999</v>
      </c>
    </row>
    <row r="1791" spans="2:10" ht="14.1" customHeight="1" x14ac:dyDescent="0.25">
      <c r="B1791" s="42" t="s">
        <v>3443</v>
      </c>
      <c r="C1791" s="42" t="s">
        <v>3444</v>
      </c>
      <c r="D1791" s="43">
        <v>126006.39999999999</v>
      </c>
      <c r="E1791" s="41"/>
      <c r="F1791" s="41"/>
      <c r="G1791" s="41"/>
      <c r="H1791" s="42" t="s">
        <v>3443</v>
      </c>
      <c r="I1791" s="42" t="s">
        <v>3444</v>
      </c>
      <c r="J1791" s="43">
        <v>129563.2</v>
      </c>
    </row>
    <row r="1792" spans="2:10" ht="14.1" customHeight="1" x14ac:dyDescent="0.25">
      <c r="B1792" s="42" t="s">
        <v>3445</v>
      </c>
      <c r="C1792" s="42" t="s">
        <v>3446</v>
      </c>
      <c r="D1792" s="43">
        <v>48505.599999999999</v>
      </c>
      <c r="E1792" s="41"/>
      <c r="F1792" s="41"/>
      <c r="G1792" s="41"/>
      <c r="H1792" s="42" t="s">
        <v>3445</v>
      </c>
      <c r="I1792" s="42" t="s">
        <v>3446</v>
      </c>
      <c r="J1792" s="43">
        <v>57283.199999999997</v>
      </c>
    </row>
    <row r="1793" spans="2:10" ht="14.1" customHeight="1" x14ac:dyDescent="0.25">
      <c r="B1793" s="42" t="s">
        <v>3447</v>
      </c>
      <c r="C1793" s="42" t="s">
        <v>3448</v>
      </c>
      <c r="D1793" s="43">
        <v>48505.599999999999</v>
      </c>
      <c r="E1793" s="41"/>
      <c r="F1793" s="41"/>
      <c r="G1793" s="41"/>
      <c r="H1793" s="42" t="s">
        <v>3447</v>
      </c>
      <c r="I1793" s="42" t="s">
        <v>3448</v>
      </c>
      <c r="J1793" s="43">
        <v>57283.199999999997</v>
      </c>
    </row>
    <row r="1794" spans="2:10" ht="14.1" customHeight="1" x14ac:dyDescent="0.25">
      <c r="B1794" s="42" t="s">
        <v>3449</v>
      </c>
      <c r="C1794" s="42" t="s">
        <v>3450</v>
      </c>
      <c r="D1794" s="43">
        <v>48505.599999999999</v>
      </c>
      <c r="E1794" s="41"/>
      <c r="F1794" s="41"/>
      <c r="G1794" s="41"/>
      <c r="H1794" s="42" t="s">
        <v>3449</v>
      </c>
      <c r="I1794" s="42" t="s">
        <v>3450</v>
      </c>
      <c r="J1794" s="43">
        <v>57283.199999999997</v>
      </c>
    </row>
    <row r="1795" spans="2:10" ht="14.1" customHeight="1" x14ac:dyDescent="0.25">
      <c r="B1795" s="42" t="s">
        <v>3451</v>
      </c>
      <c r="C1795" s="42" t="s">
        <v>3452</v>
      </c>
      <c r="D1795" s="43">
        <v>104520</v>
      </c>
      <c r="E1795" s="41"/>
      <c r="F1795" s="41"/>
      <c r="G1795" s="41"/>
      <c r="H1795" s="42" t="s">
        <v>3451</v>
      </c>
      <c r="I1795" s="42" t="s">
        <v>3452</v>
      </c>
      <c r="J1795" s="43">
        <v>104520</v>
      </c>
    </row>
    <row r="1796" spans="2:10" ht="14.1" customHeight="1" x14ac:dyDescent="0.25">
      <c r="B1796" s="42" t="s">
        <v>3453</v>
      </c>
      <c r="C1796" s="42" t="s">
        <v>3454</v>
      </c>
      <c r="D1796" s="43">
        <v>65540.800000000003</v>
      </c>
      <c r="E1796" s="41"/>
      <c r="F1796" s="41"/>
      <c r="G1796" s="41"/>
      <c r="H1796" s="42" t="s">
        <v>3453</v>
      </c>
      <c r="I1796" s="42" t="s">
        <v>3454</v>
      </c>
      <c r="J1796" s="43">
        <v>69305.600000000006</v>
      </c>
    </row>
    <row r="1797" spans="2:10" ht="14.1" customHeight="1" x14ac:dyDescent="0.25">
      <c r="B1797" s="42" t="s">
        <v>3455</v>
      </c>
      <c r="C1797" s="42" t="s">
        <v>3456</v>
      </c>
      <c r="D1797" s="43">
        <v>88816</v>
      </c>
      <c r="E1797" s="41"/>
      <c r="F1797" s="41"/>
      <c r="G1797" s="41"/>
      <c r="H1797" s="42" t="s">
        <v>3455</v>
      </c>
      <c r="I1797" s="42" t="s">
        <v>3456</v>
      </c>
      <c r="J1797" s="43">
        <v>88816</v>
      </c>
    </row>
    <row r="1798" spans="2:10" ht="14.1" customHeight="1" x14ac:dyDescent="0.25">
      <c r="B1798" s="42" t="s">
        <v>3457</v>
      </c>
      <c r="C1798" s="42" t="s">
        <v>3458</v>
      </c>
      <c r="D1798" s="43">
        <v>67433.600000000006</v>
      </c>
      <c r="E1798" s="41"/>
      <c r="F1798" s="41"/>
      <c r="G1798" s="41"/>
      <c r="H1798" s="42" t="s">
        <v>3457</v>
      </c>
      <c r="I1798" s="42" t="s">
        <v>3458</v>
      </c>
      <c r="J1798" s="43">
        <v>71219.199999999997</v>
      </c>
    </row>
    <row r="1799" spans="2:10" ht="14.1" customHeight="1" x14ac:dyDescent="0.25">
      <c r="B1799" s="42" t="s">
        <v>3459</v>
      </c>
      <c r="C1799" s="42" t="s">
        <v>3460</v>
      </c>
      <c r="D1799" s="43">
        <v>73216</v>
      </c>
      <c r="E1799" s="41"/>
      <c r="F1799" s="41"/>
      <c r="G1799" s="41"/>
      <c r="H1799" s="42" t="s">
        <v>3459</v>
      </c>
      <c r="I1799" s="42" t="s">
        <v>3460</v>
      </c>
      <c r="J1799" s="43">
        <v>73216</v>
      </c>
    </row>
    <row r="1800" spans="2:10" ht="14.1" customHeight="1" x14ac:dyDescent="0.25">
      <c r="B1800" s="42" t="s">
        <v>3461</v>
      </c>
      <c r="C1800" s="42" t="s">
        <v>3462</v>
      </c>
      <c r="D1800" s="43">
        <v>104520</v>
      </c>
      <c r="E1800" s="41"/>
      <c r="F1800" s="41"/>
      <c r="G1800" s="41"/>
      <c r="H1800" s="42" t="s">
        <v>3461</v>
      </c>
      <c r="I1800" s="42" t="s">
        <v>3462</v>
      </c>
      <c r="J1800" s="43">
        <v>107411.2</v>
      </c>
    </row>
    <row r="1801" spans="2:10" ht="14.1" customHeight="1" x14ac:dyDescent="0.25">
      <c r="B1801" s="42" t="s">
        <v>3463</v>
      </c>
      <c r="C1801" s="42" t="s">
        <v>3464</v>
      </c>
      <c r="D1801" s="43">
        <v>110302.39999999999</v>
      </c>
      <c r="E1801" s="41"/>
      <c r="F1801" s="41"/>
      <c r="G1801" s="41"/>
      <c r="H1801" s="42" t="s">
        <v>3463</v>
      </c>
      <c r="I1801" s="42" t="s">
        <v>3464</v>
      </c>
      <c r="J1801" s="43">
        <v>116334.39999999999</v>
      </c>
    </row>
    <row r="1802" spans="2:10" ht="14.1" customHeight="1" x14ac:dyDescent="0.25">
      <c r="B1802" s="42" t="s">
        <v>3465</v>
      </c>
      <c r="C1802" s="42" t="s">
        <v>3466</v>
      </c>
      <c r="D1802" s="43">
        <v>63793.599999999999</v>
      </c>
      <c r="E1802" s="41"/>
      <c r="F1802" s="41"/>
      <c r="G1802" s="41"/>
      <c r="H1802" s="42" t="s">
        <v>3465</v>
      </c>
      <c r="I1802" s="42" t="s">
        <v>3466</v>
      </c>
      <c r="J1802" s="43">
        <v>65540.800000000003</v>
      </c>
    </row>
    <row r="1803" spans="2:10" ht="14.1" customHeight="1" x14ac:dyDescent="0.25">
      <c r="B1803" s="42" t="s">
        <v>3467</v>
      </c>
      <c r="C1803" s="42" t="s">
        <v>3468</v>
      </c>
      <c r="D1803" s="43">
        <v>84011.199999999997</v>
      </c>
      <c r="E1803" s="41"/>
      <c r="F1803" s="41"/>
      <c r="G1803" s="41"/>
      <c r="H1803" s="42" t="s">
        <v>3467</v>
      </c>
      <c r="I1803" s="42" t="s">
        <v>3468</v>
      </c>
      <c r="J1803" s="43">
        <v>88816</v>
      </c>
    </row>
    <row r="1804" spans="2:10" ht="14.1" customHeight="1" x14ac:dyDescent="0.25">
      <c r="B1804" s="42" t="s">
        <v>3469</v>
      </c>
      <c r="C1804" s="42" t="s">
        <v>3470</v>
      </c>
      <c r="D1804" s="43">
        <v>58760</v>
      </c>
      <c r="E1804" s="41"/>
      <c r="F1804" s="41"/>
      <c r="G1804" s="41"/>
      <c r="H1804" s="42" t="s">
        <v>3469</v>
      </c>
      <c r="I1804" s="42" t="s">
        <v>3470</v>
      </c>
      <c r="J1804" s="43">
        <v>58760</v>
      </c>
    </row>
    <row r="1805" spans="2:10" ht="14.1" customHeight="1" x14ac:dyDescent="0.25">
      <c r="B1805" s="42" t="s">
        <v>3471</v>
      </c>
      <c r="C1805" s="42" t="s">
        <v>3472</v>
      </c>
      <c r="D1805" s="43">
        <v>140316.79999999999</v>
      </c>
      <c r="E1805" s="41"/>
      <c r="F1805" s="41"/>
      <c r="G1805" s="41"/>
      <c r="H1805" s="42" t="s">
        <v>3471</v>
      </c>
      <c r="I1805" s="42" t="s">
        <v>3472</v>
      </c>
      <c r="J1805" s="43">
        <v>140316.79999999999</v>
      </c>
    </row>
    <row r="1806" spans="2:10" ht="14.1" customHeight="1" x14ac:dyDescent="0.25">
      <c r="B1806" s="42" t="s">
        <v>3473</v>
      </c>
      <c r="C1806" s="42" t="s">
        <v>3474</v>
      </c>
      <c r="D1806" s="43">
        <v>88816</v>
      </c>
      <c r="E1806" s="41"/>
      <c r="F1806" s="41"/>
      <c r="G1806" s="41"/>
      <c r="H1806" s="42" t="s">
        <v>3473</v>
      </c>
      <c r="I1806" s="42" t="s">
        <v>3474</v>
      </c>
      <c r="J1806" s="43">
        <v>88816</v>
      </c>
    </row>
    <row r="1807" spans="2:10" ht="14.1" customHeight="1" x14ac:dyDescent="0.25">
      <c r="B1807" s="42" t="s">
        <v>3475</v>
      </c>
      <c r="C1807" s="42" t="s">
        <v>3476</v>
      </c>
      <c r="D1807" s="43">
        <v>152068.79999999999</v>
      </c>
      <c r="E1807" s="41"/>
      <c r="F1807" s="41"/>
      <c r="G1807" s="41"/>
      <c r="H1807" s="42" t="s">
        <v>3475</v>
      </c>
      <c r="I1807" s="42" t="s">
        <v>3476</v>
      </c>
      <c r="J1807" s="43">
        <v>160451.20000000001</v>
      </c>
    </row>
    <row r="1808" spans="2:10" ht="14.1" customHeight="1" x14ac:dyDescent="0.25">
      <c r="B1808" s="42" t="s">
        <v>3477</v>
      </c>
      <c r="C1808" s="42" t="s">
        <v>3478</v>
      </c>
      <c r="D1808" s="43">
        <v>110302.39999999999</v>
      </c>
      <c r="E1808" s="41"/>
      <c r="F1808" s="41"/>
      <c r="G1808" s="41"/>
      <c r="H1808" s="42" t="s">
        <v>3477</v>
      </c>
      <c r="I1808" s="42" t="s">
        <v>3478</v>
      </c>
      <c r="J1808" s="43">
        <v>110302.39999999999</v>
      </c>
    </row>
    <row r="1809" spans="2:10" ht="14.1" customHeight="1" x14ac:dyDescent="0.25">
      <c r="B1809" s="42" t="s">
        <v>3479</v>
      </c>
      <c r="C1809" s="42" t="s">
        <v>3480</v>
      </c>
      <c r="D1809" s="43">
        <v>86278.399999999994</v>
      </c>
      <c r="E1809" s="41"/>
      <c r="F1809" s="41"/>
      <c r="G1809" s="41"/>
      <c r="H1809" s="42" t="s">
        <v>3479</v>
      </c>
      <c r="I1809" s="42" t="s">
        <v>3480</v>
      </c>
      <c r="J1809" s="43">
        <v>91228.800000000003</v>
      </c>
    </row>
    <row r="1810" spans="2:10" ht="14.1" customHeight="1" x14ac:dyDescent="0.25">
      <c r="B1810" s="42" t="s">
        <v>3481</v>
      </c>
      <c r="C1810" s="42" t="s">
        <v>3482</v>
      </c>
      <c r="D1810" s="43">
        <v>73216</v>
      </c>
      <c r="E1810" s="41"/>
      <c r="F1810" s="41"/>
      <c r="G1810" s="41"/>
      <c r="H1810" s="42" t="s">
        <v>3481</v>
      </c>
      <c r="I1810" s="42" t="s">
        <v>3482</v>
      </c>
      <c r="J1810" s="43">
        <v>73216</v>
      </c>
    </row>
    <row r="1811" spans="2:10" ht="14.1" customHeight="1" x14ac:dyDescent="0.25">
      <c r="B1811" s="42" t="s">
        <v>3483</v>
      </c>
      <c r="C1811" s="42" t="s">
        <v>3484</v>
      </c>
      <c r="D1811" s="43">
        <v>81660.800000000003</v>
      </c>
      <c r="E1811" s="41"/>
      <c r="F1811" s="41"/>
      <c r="G1811" s="41"/>
      <c r="H1811" s="42" t="s">
        <v>3483</v>
      </c>
      <c r="I1811" s="42" t="s">
        <v>3484</v>
      </c>
      <c r="J1811" s="43">
        <v>81660.800000000003</v>
      </c>
    </row>
    <row r="1812" spans="2:10" ht="14.1" customHeight="1" x14ac:dyDescent="0.25">
      <c r="B1812" s="42" t="s">
        <v>3485</v>
      </c>
      <c r="C1812" s="42" t="s">
        <v>3486</v>
      </c>
      <c r="D1812" s="43">
        <v>67433.600000000006</v>
      </c>
      <c r="E1812" s="41"/>
      <c r="F1812" s="41"/>
      <c r="G1812" s="41"/>
      <c r="H1812" s="42" t="s">
        <v>3485</v>
      </c>
      <c r="I1812" s="42" t="s">
        <v>3486</v>
      </c>
      <c r="J1812" s="43">
        <v>71219.199999999997</v>
      </c>
    </row>
    <row r="1813" spans="2:10" ht="14.1" customHeight="1" x14ac:dyDescent="0.25">
      <c r="B1813" s="42" t="s">
        <v>3487</v>
      </c>
      <c r="C1813" s="42" t="s">
        <v>3488</v>
      </c>
      <c r="D1813" s="43">
        <v>65540.800000000003</v>
      </c>
      <c r="E1813" s="41"/>
      <c r="F1813" s="41"/>
      <c r="G1813" s="41"/>
      <c r="H1813" s="42" t="s">
        <v>3487</v>
      </c>
      <c r="I1813" s="42" t="s">
        <v>3488</v>
      </c>
      <c r="J1813" s="43">
        <v>69305.600000000006</v>
      </c>
    </row>
    <row r="1814" spans="2:10" ht="14.1" customHeight="1" x14ac:dyDescent="0.25">
      <c r="B1814" s="42" t="s">
        <v>3489</v>
      </c>
      <c r="C1814" s="42" t="s">
        <v>3490</v>
      </c>
      <c r="D1814" s="43">
        <v>65540.800000000003</v>
      </c>
      <c r="E1814" s="41"/>
      <c r="F1814" s="41"/>
      <c r="G1814" s="41"/>
      <c r="H1814" s="42" t="s">
        <v>3489</v>
      </c>
      <c r="I1814" s="42" t="s">
        <v>3490</v>
      </c>
      <c r="J1814" s="43">
        <v>69305.600000000006</v>
      </c>
    </row>
    <row r="1815" spans="2:10" ht="14.1" customHeight="1" x14ac:dyDescent="0.25">
      <c r="B1815" s="42" t="s">
        <v>3491</v>
      </c>
      <c r="C1815" s="42" t="s">
        <v>3492</v>
      </c>
      <c r="D1815" s="43">
        <v>126006.39999999999</v>
      </c>
      <c r="E1815" s="41"/>
      <c r="F1815" s="41"/>
      <c r="G1815" s="41"/>
      <c r="H1815" s="42" t="s">
        <v>3491</v>
      </c>
      <c r="I1815" s="42" t="s">
        <v>3492</v>
      </c>
      <c r="J1815" s="43">
        <v>126006.39999999999</v>
      </c>
    </row>
    <row r="1816" spans="2:10" ht="14.1" customHeight="1" x14ac:dyDescent="0.25">
      <c r="B1816" s="42" t="s">
        <v>3493</v>
      </c>
      <c r="C1816" s="42" t="s">
        <v>3494</v>
      </c>
      <c r="D1816" s="43">
        <v>91228.800000000003</v>
      </c>
      <c r="E1816" s="41"/>
      <c r="F1816" s="41"/>
      <c r="G1816" s="41"/>
      <c r="H1816" s="42" t="s">
        <v>3493</v>
      </c>
      <c r="I1816" s="42" t="s">
        <v>3494</v>
      </c>
      <c r="J1816" s="43">
        <v>91228.800000000003</v>
      </c>
    </row>
    <row r="1817" spans="2:10" ht="14.1" customHeight="1" x14ac:dyDescent="0.25">
      <c r="B1817" s="42" t="s">
        <v>3495</v>
      </c>
      <c r="C1817" s="42" t="s">
        <v>3496</v>
      </c>
      <c r="D1817" s="43">
        <v>84011.199999999997</v>
      </c>
      <c r="E1817" s="41"/>
      <c r="F1817" s="41"/>
      <c r="G1817" s="41"/>
      <c r="H1817" s="42" t="s">
        <v>3495</v>
      </c>
      <c r="I1817" s="42" t="s">
        <v>3496</v>
      </c>
      <c r="J1817" s="43">
        <v>88816</v>
      </c>
    </row>
    <row r="1818" spans="2:10" ht="14.1" customHeight="1" x14ac:dyDescent="0.25">
      <c r="B1818" s="42" t="s">
        <v>3497</v>
      </c>
      <c r="C1818" s="42" t="s">
        <v>3498</v>
      </c>
      <c r="D1818" s="43">
        <v>110302.39999999999</v>
      </c>
      <c r="E1818" s="41"/>
      <c r="F1818" s="41"/>
      <c r="G1818" s="41"/>
      <c r="H1818" s="42" t="s">
        <v>3497</v>
      </c>
      <c r="I1818" s="42" t="s">
        <v>3498</v>
      </c>
      <c r="J1818" s="43">
        <v>116334.39999999999</v>
      </c>
    </row>
    <row r="1819" spans="2:10" ht="14.1" customHeight="1" x14ac:dyDescent="0.25">
      <c r="B1819" s="42" t="s">
        <v>3499</v>
      </c>
      <c r="C1819" s="42" t="s">
        <v>3500</v>
      </c>
      <c r="D1819" s="43">
        <v>129563.2</v>
      </c>
      <c r="E1819" s="41"/>
      <c r="F1819" s="41"/>
      <c r="G1819" s="41"/>
      <c r="H1819" s="42" t="s">
        <v>3499</v>
      </c>
      <c r="I1819" s="42" t="s">
        <v>3500</v>
      </c>
      <c r="J1819" s="43">
        <v>129563.2</v>
      </c>
    </row>
    <row r="1820" spans="2:10" ht="14.1" customHeight="1" x14ac:dyDescent="0.25">
      <c r="B1820" s="42" t="s">
        <v>3501</v>
      </c>
      <c r="C1820" s="42" t="s">
        <v>3502</v>
      </c>
      <c r="D1820" s="43">
        <v>110302.39999999999</v>
      </c>
      <c r="E1820" s="41"/>
      <c r="F1820" s="41"/>
      <c r="G1820" s="41"/>
      <c r="H1820" s="42" t="s">
        <v>3501</v>
      </c>
      <c r="I1820" s="42" t="s">
        <v>3502</v>
      </c>
      <c r="J1820" s="43">
        <v>116334.39999999999</v>
      </c>
    </row>
    <row r="1821" spans="2:10" ht="14.1" customHeight="1" x14ac:dyDescent="0.25">
      <c r="B1821" s="42" t="s">
        <v>3503</v>
      </c>
      <c r="C1821" s="42" t="s">
        <v>3504</v>
      </c>
      <c r="D1821" s="43">
        <v>77355.199999999997</v>
      </c>
      <c r="E1821" s="41"/>
      <c r="F1821" s="41"/>
      <c r="G1821" s="41"/>
      <c r="H1821" s="42" t="s">
        <v>3503</v>
      </c>
      <c r="I1821" s="42" t="s">
        <v>3504</v>
      </c>
      <c r="J1821" s="43">
        <v>81660.800000000003</v>
      </c>
    </row>
    <row r="1822" spans="2:10" ht="14.1" customHeight="1" x14ac:dyDescent="0.25">
      <c r="B1822" s="42" t="s">
        <v>3505</v>
      </c>
      <c r="C1822" s="42" t="s">
        <v>3506</v>
      </c>
      <c r="D1822" s="43">
        <v>88816</v>
      </c>
      <c r="E1822" s="41"/>
      <c r="F1822" s="41"/>
      <c r="G1822" s="41"/>
      <c r="H1822" s="42" t="s">
        <v>3505</v>
      </c>
      <c r="I1822" s="42" t="s">
        <v>3506</v>
      </c>
      <c r="J1822" s="43">
        <v>91228.800000000003</v>
      </c>
    </row>
    <row r="1823" spans="2:10" ht="14.1" customHeight="1" x14ac:dyDescent="0.25">
      <c r="B1823" s="42" t="s">
        <v>3507</v>
      </c>
      <c r="C1823" s="42" t="s">
        <v>3508</v>
      </c>
      <c r="D1823" s="43">
        <v>110302.39999999999</v>
      </c>
      <c r="E1823" s="41"/>
      <c r="F1823" s="41"/>
      <c r="G1823" s="41"/>
      <c r="H1823" s="42" t="s">
        <v>3507</v>
      </c>
      <c r="I1823" s="42" t="s">
        <v>3508</v>
      </c>
      <c r="J1823" s="43">
        <v>110302.39999999999</v>
      </c>
    </row>
    <row r="1824" spans="2:10" ht="14.1" customHeight="1" x14ac:dyDescent="0.25">
      <c r="B1824" s="42" t="s">
        <v>3509</v>
      </c>
      <c r="C1824" s="42" t="s">
        <v>3510</v>
      </c>
      <c r="D1824" s="43">
        <v>132995.20000000001</v>
      </c>
      <c r="E1824" s="41"/>
      <c r="F1824" s="41"/>
      <c r="G1824" s="41"/>
      <c r="H1824" s="42" t="s">
        <v>3509</v>
      </c>
      <c r="I1824" s="42" t="s">
        <v>3510</v>
      </c>
      <c r="J1824" s="43">
        <v>140316.79999999999</v>
      </c>
    </row>
    <row r="1825" spans="2:10" ht="14.1" customHeight="1" x14ac:dyDescent="0.25">
      <c r="B1825" s="42" t="s">
        <v>3511</v>
      </c>
      <c r="C1825" s="42" t="s">
        <v>3512</v>
      </c>
      <c r="D1825" s="43">
        <v>93766.399999999994</v>
      </c>
      <c r="E1825" s="41"/>
      <c r="F1825" s="41"/>
      <c r="G1825" s="41"/>
      <c r="H1825" s="42" t="s">
        <v>3511</v>
      </c>
      <c r="I1825" s="42" t="s">
        <v>3512</v>
      </c>
      <c r="J1825" s="43">
        <v>99049.600000000006</v>
      </c>
    </row>
    <row r="1826" spans="2:10" ht="14.1" customHeight="1" x14ac:dyDescent="0.25">
      <c r="B1826" s="42" t="s">
        <v>3513</v>
      </c>
      <c r="C1826" s="42" t="s">
        <v>3514</v>
      </c>
      <c r="D1826" s="43">
        <v>84011.199999999997</v>
      </c>
      <c r="E1826" s="41"/>
      <c r="F1826" s="41"/>
      <c r="G1826" s="41"/>
      <c r="H1826" s="42" t="s">
        <v>3513</v>
      </c>
      <c r="I1826" s="42" t="s">
        <v>3514</v>
      </c>
      <c r="J1826" s="43">
        <v>88816</v>
      </c>
    </row>
    <row r="1827" spans="2:10" ht="14.1" customHeight="1" x14ac:dyDescent="0.25">
      <c r="B1827" s="42" t="s">
        <v>3515</v>
      </c>
      <c r="C1827" s="42" t="s">
        <v>3516</v>
      </c>
      <c r="D1827" s="43">
        <v>193876.8</v>
      </c>
      <c r="E1827" s="41"/>
      <c r="F1827" s="41"/>
      <c r="G1827" s="41"/>
      <c r="H1827" s="42" t="s">
        <v>3515</v>
      </c>
      <c r="I1827" s="42" t="s">
        <v>3516</v>
      </c>
      <c r="J1827" s="43">
        <v>204672</v>
      </c>
    </row>
    <row r="1828" spans="2:10" ht="14.1" customHeight="1" x14ac:dyDescent="0.25">
      <c r="B1828" s="42" t="s">
        <v>3517</v>
      </c>
      <c r="C1828" s="42" t="s">
        <v>3518</v>
      </c>
      <c r="D1828" s="43">
        <v>86278.399999999994</v>
      </c>
      <c r="E1828" s="41"/>
      <c r="F1828" s="41"/>
      <c r="G1828" s="41"/>
      <c r="H1828" s="42" t="s">
        <v>3517</v>
      </c>
      <c r="I1828" s="42" t="s">
        <v>3518</v>
      </c>
      <c r="J1828" s="43">
        <v>91228.800000000003</v>
      </c>
    </row>
    <row r="1829" spans="2:10" ht="14.1" customHeight="1" x14ac:dyDescent="0.25">
      <c r="B1829" s="42" t="s">
        <v>3519</v>
      </c>
      <c r="C1829" s="42" t="s">
        <v>3520</v>
      </c>
      <c r="D1829" s="43">
        <v>60424</v>
      </c>
      <c r="E1829" s="41"/>
      <c r="F1829" s="41"/>
      <c r="G1829" s="41"/>
      <c r="H1829" s="42" t="s">
        <v>3519</v>
      </c>
      <c r="I1829" s="42" t="s">
        <v>3520</v>
      </c>
      <c r="J1829" s="43">
        <v>63793.599999999999</v>
      </c>
    </row>
    <row r="1830" spans="2:10" ht="14.1" customHeight="1" x14ac:dyDescent="0.25">
      <c r="B1830" s="42" t="s">
        <v>3521</v>
      </c>
      <c r="C1830" s="42" t="s">
        <v>3522</v>
      </c>
      <c r="D1830" s="43">
        <v>84011.199999999997</v>
      </c>
      <c r="E1830" s="41"/>
      <c r="F1830" s="41"/>
      <c r="G1830" s="41"/>
      <c r="H1830" s="42" t="s">
        <v>3521</v>
      </c>
      <c r="I1830" s="42" t="s">
        <v>3522</v>
      </c>
      <c r="J1830" s="43">
        <v>88816</v>
      </c>
    </row>
    <row r="1831" spans="2:10" ht="14.1" customHeight="1" x14ac:dyDescent="0.25">
      <c r="B1831" s="42" t="s">
        <v>3523</v>
      </c>
      <c r="C1831" s="42" t="s">
        <v>3524</v>
      </c>
      <c r="D1831" s="43">
        <v>101753.60000000001</v>
      </c>
      <c r="E1831" s="41"/>
      <c r="F1831" s="41"/>
      <c r="G1831" s="41"/>
      <c r="H1831" s="42" t="s">
        <v>3523</v>
      </c>
      <c r="I1831" s="42" t="s">
        <v>3524</v>
      </c>
      <c r="J1831" s="43">
        <v>101753.60000000001</v>
      </c>
    </row>
    <row r="1832" spans="2:10" ht="14.1" customHeight="1" x14ac:dyDescent="0.25">
      <c r="B1832" s="42" t="s">
        <v>3525</v>
      </c>
      <c r="C1832" s="42" t="s">
        <v>3526</v>
      </c>
      <c r="D1832" s="43">
        <v>99049.600000000006</v>
      </c>
      <c r="E1832" s="41"/>
      <c r="F1832" s="41"/>
      <c r="G1832" s="41"/>
      <c r="H1832" s="42" t="s">
        <v>3525</v>
      </c>
      <c r="I1832" s="42" t="s">
        <v>3526</v>
      </c>
      <c r="J1832" s="43">
        <v>99049.600000000006</v>
      </c>
    </row>
    <row r="1833" spans="2:10" ht="14.1" customHeight="1" x14ac:dyDescent="0.25">
      <c r="B1833" s="42" t="s">
        <v>3527</v>
      </c>
      <c r="C1833" s="42" t="s">
        <v>3528</v>
      </c>
      <c r="D1833" s="43">
        <v>136572.79999999999</v>
      </c>
      <c r="E1833" s="41"/>
      <c r="F1833" s="41"/>
      <c r="G1833" s="41"/>
      <c r="H1833" s="42" t="s">
        <v>3527</v>
      </c>
      <c r="I1833" s="42" t="s">
        <v>3528</v>
      </c>
      <c r="J1833" s="43">
        <v>140316.79999999999</v>
      </c>
    </row>
    <row r="1834" spans="2:10" ht="14.1" customHeight="1" x14ac:dyDescent="0.25">
      <c r="B1834" s="42" t="s">
        <v>3529</v>
      </c>
      <c r="C1834" s="42" t="s">
        <v>3530</v>
      </c>
      <c r="D1834" s="43">
        <v>84011.199999999997</v>
      </c>
      <c r="E1834" s="41"/>
      <c r="F1834" s="41"/>
      <c r="G1834" s="41"/>
      <c r="H1834" s="42" t="s">
        <v>3529</v>
      </c>
      <c r="I1834" s="42" t="s">
        <v>3530</v>
      </c>
      <c r="J1834" s="43">
        <v>88816</v>
      </c>
    </row>
    <row r="1835" spans="2:10" ht="14.1" customHeight="1" x14ac:dyDescent="0.25">
      <c r="B1835" s="42" t="s">
        <v>3531</v>
      </c>
      <c r="C1835" s="42" t="s">
        <v>3532</v>
      </c>
      <c r="D1835" s="43">
        <v>52624</v>
      </c>
      <c r="E1835" s="41"/>
      <c r="F1835" s="41"/>
      <c r="G1835" s="41"/>
      <c r="H1835" s="42" t="s">
        <v>3531</v>
      </c>
      <c r="I1835" s="42" t="s">
        <v>3532</v>
      </c>
      <c r="J1835" s="43">
        <v>55723.199999999997</v>
      </c>
    </row>
    <row r="1836" spans="2:10" ht="14.1" customHeight="1" x14ac:dyDescent="0.25">
      <c r="B1836" s="42" t="s">
        <v>3533</v>
      </c>
      <c r="C1836" s="42" t="s">
        <v>3534</v>
      </c>
      <c r="D1836" s="43">
        <v>65540.800000000003</v>
      </c>
      <c r="E1836" s="41"/>
      <c r="F1836" s="41"/>
      <c r="G1836" s="41"/>
      <c r="H1836" s="42" t="s">
        <v>3533</v>
      </c>
      <c r="I1836" s="42" t="s">
        <v>3534</v>
      </c>
      <c r="J1836" s="43">
        <v>69305.600000000006</v>
      </c>
    </row>
    <row r="1837" spans="2:10" ht="14.1" customHeight="1" x14ac:dyDescent="0.25">
      <c r="B1837" s="42" t="s">
        <v>3535</v>
      </c>
      <c r="C1837" s="42" t="s">
        <v>3536</v>
      </c>
      <c r="D1837" s="43">
        <v>110302.39999999999</v>
      </c>
      <c r="E1837" s="41"/>
      <c r="F1837" s="41"/>
      <c r="G1837" s="41"/>
      <c r="H1837" s="42" t="s">
        <v>3535</v>
      </c>
      <c r="I1837" s="42" t="s">
        <v>3536</v>
      </c>
      <c r="J1837" s="43">
        <v>110302.39999999999</v>
      </c>
    </row>
    <row r="1838" spans="2:10" ht="14.1" customHeight="1" x14ac:dyDescent="0.25">
      <c r="B1838" s="42" t="s">
        <v>3537</v>
      </c>
      <c r="C1838" s="42" t="s">
        <v>3538</v>
      </c>
      <c r="D1838" s="43">
        <v>129563.2</v>
      </c>
      <c r="E1838" s="41"/>
      <c r="F1838" s="41"/>
      <c r="G1838" s="41"/>
      <c r="H1838" s="42" t="s">
        <v>3537</v>
      </c>
      <c r="I1838" s="42" t="s">
        <v>3538</v>
      </c>
      <c r="J1838" s="43">
        <v>129563.2</v>
      </c>
    </row>
    <row r="1839" spans="2:10" ht="14.1" customHeight="1" x14ac:dyDescent="0.25">
      <c r="B1839" s="42" t="s">
        <v>3539</v>
      </c>
      <c r="C1839" s="42" t="s">
        <v>3540</v>
      </c>
      <c r="D1839" s="43">
        <v>86278.399999999994</v>
      </c>
      <c r="E1839" s="41"/>
      <c r="F1839" s="41"/>
      <c r="G1839" s="41"/>
      <c r="H1839" s="42" t="s">
        <v>3539</v>
      </c>
      <c r="I1839" s="42" t="s">
        <v>3540</v>
      </c>
      <c r="J1839" s="43">
        <v>86278.399999999994</v>
      </c>
    </row>
    <row r="1840" spans="2:10" ht="14.1" customHeight="1" x14ac:dyDescent="0.25">
      <c r="B1840" s="42" t="s">
        <v>3541</v>
      </c>
      <c r="C1840" s="42" t="s">
        <v>3542</v>
      </c>
      <c r="D1840" s="43">
        <v>126006.39999999999</v>
      </c>
      <c r="E1840" s="41"/>
      <c r="F1840" s="41"/>
      <c r="G1840" s="41"/>
      <c r="H1840" s="42" t="s">
        <v>3541</v>
      </c>
      <c r="I1840" s="42" t="s">
        <v>3542</v>
      </c>
      <c r="J1840" s="43">
        <v>132995.20000000001</v>
      </c>
    </row>
    <row r="1841" spans="2:10" ht="14.1" customHeight="1" x14ac:dyDescent="0.25">
      <c r="B1841" s="42" t="s">
        <v>3543</v>
      </c>
      <c r="C1841" s="42" t="s">
        <v>3544</v>
      </c>
      <c r="D1841" s="43">
        <v>60424</v>
      </c>
      <c r="E1841" s="41"/>
      <c r="F1841" s="41"/>
      <c r="G1841" s="41"/>
      <c r="H1841" s="42" t="s">
        <v>3543</v>
      </c>
      <c r="I1841" s="42" t="s">
        <v>3544</v>
      </c>
      <c r="J1841" s="43">
        <v>63793.599999999999</v>
      </c>
    </row>
    <row r="1842" spans="2:10" ht="14.1" customHeight="1" x14ac:dyDescent="0.25">
      <c r="B1842" s="42" t="s">
        <v>3545</v>
      </c>
      <c r="C1842" s="42" t="s">
        <v>3546</v>
      </c>
      <c r="D1842" s="43">
        <v>188614.39999999999</v>
      </c>
      <c r="E1842" s="41"/>
      <c r="F1842" s="41"/>
      <c r="G1842" s="41"/>
      <c r="H1842" s="42" t="s">
        <v>3545</v>
      </c>
      <c r="I1842" s="42" t="s">
        <v>3546</v>
      </c>
      <c r="J1842" s="43">
        <v>193876.8</v>
      </c>
    </row>
    <row r="1843" spans="2:10" ht="14.1" customHeight="1" x14ac:dyDescent="0.25">
      <c r="B1843" s="42" t="s">
        <v>3547</v>
      </c>
      <c r="C1843" s="42" t="s">
        <v>3548</v>
      </c>
      <c r="D1843" s="43">
        <v>84011.199999999997</v>
      </c>
      <c r="E1843" s="41"/>
      <c r="F1843" s="41"/>
      <c r="G1843" s="41"/>
      <c r="H1843" s="42" t="s">
        <v>3547</v>
      </c>
      <c r="I1843" s="42" t="s">
        <v>3548</v>
      </c>
      <c r="J1843" s="43">
        <v>86278.399999999994</v>
      </c>
    </row>
    <row r="1844" spans="2:10" ht="14.1" customHeight="1" x14ac:dyDescent="0.25">
      <c r="B1844" s="42" t="s">
        <v>3549</v>
      </c>
      <c r="C1844" s="42" t="s">
        <v>3550</v>
      </c>
      <c r="D1844" s="43">
        <v>129563.2</v>
      </c>
      <c r="E1844" s="41"/>
      <c r="F1844" s="41"/>
      <c r="G1844" s="41"/>
      <c r="H1844" s="42" t="s">
        <v>3549</v>
      </c>
      <c r="I1844" s="42" t="s">
        <v>3550</v>
      </c>
      <c r="J1844" s="43">
        <v>129563.2</v>
      </c>
    </row>
    <row r="1845" spans="2:10" ht="14.1" customHeight="1" x14ac:dyDescent="0.25">
      <c r="B1845" s="42" t="s">
        <v>3551</v>
      </c>
      <c r="C1845" s="42" t="s">
        <v>3552</v>
      </c>
      <c r="D1845" s="43">
        <v>73216</v>
      </c>
      <c r="E1845" s="41"/>
      <c r="F1845" s="41"/>
      <c r="G1845" s="41"/>
      <c r="H1845" s="42" t="s">
        <v>3551</v>
      </c>
      <c r="I1845" s="42" t="s">
        <v>3552</v>
      </c>
      <c r="J1845" s="43">
        <v>77355.199999999997</v>
      </c>
    </row>
    <row r="1846" spans="2:10" ht="14.1" customHeight="1" x14ac:dyDescent="0.25">
      <c r="B1846" s="42" t="s">
        <v>3553</v>
      </c>
      <c r="C1846" s="42" t="s">
        <v>3554</v>
      </c>
      <c r="D1846" s="43">
        <v>73216</v>
      </c>
      <c r="E1846" s="41"/>
      <c r="F1846" s="41"/>
      <c r="G1846" s="41"/>
      <c r="H1846" s="42" t="s">
        <v>3553</v>
      </c>
      <c r="I1846" s="42" t="s">
        <v>3554</v>
      </c>
      <c r="J1846" s="43">
        <v>77355.199999999997</v>
      </c>
    </row>
    <row r="1847" spans="2:10" ht="14.1" customHeight="1" x14ac:dyDescent="0.25">
      <c r="B1847" s="42" t="s">
        <v>3555</v>
      </c>
      <c r="C1847" s="42" t="s">
        <v>3556</v>
      </c>
      <c r="D1847" s="43">
        <v>90334.399999999994</v>
      </c>
      <c r="E1847" s="41"/>
      <c r="F1847" s="41"/>
      <c r="G1847" s="41"/>
      <c r="H1847" s="42" t="s">
        <v>3555</v>
      </c>
      <c r="I1847" s="42" t="s">
        <v>3556</v>
      </c>
      <c r="J1847" s="43">
        <v>93766.399999999994</v>
      </c>
    </row>
    <row r="1848" spans="2:10" ht="14.1" customHeight="1" x14ac:dyDescent="0.25">
      <c r="B1848" s="42" t="s">
        <v>3557</v>
      </c>
      <c r="C1848" s="42" t="s">
        <v>3558</v>
      </c>
      <c r="D1848" s="43">
        <v>188614.39999999999</v>
      </c>
      <c r="E1848" s="41"/>
      <c r="F1848" s="41"/>
      <c r="G1848" s="41"/>
      <c r="H1848" s="42" t="s">
        <v>3557</v>
      </c>
      <c r="I1848" s="42" t="s">
        <v>3558</v>
      </c>
      <c r="J1848" s="43">
        <v>193876.8</v>
      </c>
    </row>
    <row r="1849" spans="2:10" ht="14.1" customHeight="1" x14ac:dyDescent="0.25">
      <c r="B1849" s="42" t="s">
        <v>3559</v>
      </c>
      <c r="C1849" s="42" t="s">
        <v>3560</v>
      </c>
      <c r="D1849" s="43">
        <v>88816</v>
      </c>
      <c r="E1849" s="41"/>
      <c r="F1849" s="41"/>
      <c r="G1849" s="41"/>
      <c r="H1849" s="42" t="s">
        <v>3559</v>
      </c>
      <c r="I1849" s="42" t="s">
        <v>3560</v>
      </c>
      <c r="J1849" s="43">
        <v>93766.399999999994</v>
      </c>
    </row>
    <row r="1850" spans="2:10" ht="14.1" customHeight="1" x14ac:dyDescent="0.25">
      <c r="B1850" s="42" t="s">
        <v>3561</v>
      </c>
      <c r="C1850" s="42" t="s">
        <v>3562</v>
      </c>
      <c r="D1850" s="43">
        <v>99049.600000000006</v>
      </c>
      <c r="E1850" s="41"/>
      <c r="F1850" s="41"/>
      <c r="G1850" s="41"/>
      <c r="H1850" s="42" t="s">
        <v>3561</v>
      </c>
      <c r="I1850" s="42" t="s">
        <v>3562</v>
      </c>
      <c r="J1850" s="43">
        <v>104520</v>
      </c>
    </row>
    <row r="1851" spans="2:10" ht="14.1" customHeight="1" x14ac:dyDescent="0.25">
      <c r="B1851" s="42" t="s">
        <v>3563</v>
      </c>
      <c r="C1851" s="42" t="s">
        <v>3564</v>
      </c>
      <c r="D1851" s="43">
        <v>107411.2</v>
      </c>
      <c r="E1851" s="41"/>
      <c r="F1851" s="41"/>
      <c r="G1851" s="41"/>
      <c r="H1851" s="42" t="s">
        <v>3563</v>
      </c>
      <c r="I1851" s="42" t="s">
        <v>3564</v>
      </c>
      <c r="J1851" s="43">
        <v>110302.39999999999</v>
      </c>
    </row>
    <row r="1852" spans="2:10" ht="14.1" customHeight="1" x14ac:dyDescent="0.25">
      <c r="B1852" s="42" t="s">
        <v>3565</v>
      </c>
      <c r="C1852" s="42" t="s">
        <v>3566</v>
      </c>
      <c r="D1852" s="43">
        <v>71219.199999999997</v>
      </c>
      <c r="E1852" s="41"/>
      <c r="F1852" s="41"/>
      <c r="G1852" s="41"/>
      <c r="H1852" s="42" t="s">
        <v>3565</v>
      </c>
      <c r="I1852" s="42" t="s">
        <v>3566</v>
      </c>
      <c r="J1852" s="43">
        <v>75212.800000000003</v>
      </c>
    </row>
    <row r="1853" spans="2:10" ht="14.1" customHeight="1" x14ac:dyDescent="0.25">
      <c r="B1853" s="42" t="s">
        <v>3567</v>
      </c>
      <c r="C1853" s="42" t="s">
        <v>3568</v>
      </c>
      <c r="D1853" s="43">
        <v>129563.2</v>
      </c>
      <c r="E1853" s="41"/>
      <c r="F1853" s="41"/>
      <c r="G1853" s="41"/>
      <c r="H1853" s="42" t="s">
        <v>3567</v>
      </c>
      <c r="I1853" s="42" t="s">
        <v>3568</v>
      </c>
      <c r="J1853" s="43">
        <v>129563.2</v>
      </c>
    </row>
    <row r="1854" spans="2:10" ht="14.1" customHeight="1" x14ac:dyDescent="0.25">
      <c r="B1854" s="42" t="s">
        <v>3569</v>
      </c>
      <c r="C1854" s="42" t="s">
        <v>3570</v>
      </c>
      <c r="D1854" s="43">
        <v>93766.399999999994</v>
      </c>
      <c r="E1854" s="41"/>
      <c r="F1854" s="41"/>
      <c r="G1854" s="41"/>
      <c r="H1854" s="42" t="s">
        <v>3569</v>
      </c>
      <c r="I1854" s="42" t="s">
        <v>3570</v>
      </c>
      <c r="J1854" s="43">
        <v>99049.600000000006</v>
      </c>
    </row>
    <row r="1855" spans="2:10" ht="14.1" customHeight="1" x14ac:dyDescent="0.25">
      <c r="B1855" s="42" t="s">
        <v>3571</v>
      </c>
      <c r="C1855" s="42" t="s">
        <v>3572</v>
      </c>
      <c r="D1855" s="43">
        <v>77355.199999999997</v>
      </c>
      <c r="E1855" s="41"/>
      <c r="F1855" s="41"/>
      <c r="G1855" s="41"/>
      <c r="H1855" s="42" t="s">
        <v>3571</v>
      </c>
      <c r="I1855" s="42" t="s">
        <v>3572</v>
      </c>
      <c r="J1855" s="43">
        <v>81660.800000000003</v>
      </c>
    </row>
    <row r="1856" spans="2:10" ht="14.1" customHeight="1" x14ac:dyDescent="0.25">
      <c r="B1856" s="42" t="s">
        <v>3573</v>
      </c>
      <c r="C1856" s="42" t="s">
        <v>3574</v>
      </c>
      <c r="D1856" s="43">
        <v>81660.800000000003</v>
      </c>
      <c r="E1856" s="41"/>
      <c r="F1856" s="41"/>
      <c r="G1856" s="41"/>
      <c r="H1856" s="42" t="s">
        <v>3573</v>
      </c>
      <c r="I1856" s="42" t="s">
        <v>3574</v>
      </c>
      <c r="J1856" s="43">
        <v>86278.399999999994</v>
      </c>
    </row>
    <row r="1857" spans="2:10" ht="14.1" customHeight="1" x14ac:dyDescent="0.25">
      <c r="B1857" s="42" t="s">
        <v>3575</v>
      </c>
      <c r="C1857" s="42" t="s">
        <v>3576</v>
      </c>
      <c r="D1857" s="43">
        <v>63793.599999999999</v>
      </c>
      <c r="E1857" s="41"/>
      <c r="F1857" s="41"/>
      <c r="G1857" s="41"/>
      <c r="H1857" s="42" t="s">
        <v>3575</v>
      </c>
      <c r="I1857" s="42" t="s">
        <v>3576</v>
      </c>
      <c r="J1857" s="43">
        <v>67433.600000000006</v>
      </c>
    </row>
    <row r="1858" spans="2:10" ht="14.1" customHeight="1" x14ac:dyDescent="0.25">
      <c r="B1858" s="42" t="s">
        <v>3577</v>
      </c>
      <c r="C1858" s="42" t="s">
        <v>3578</v>
      </c>
      <c r="D1858" s="43">
        <v>73216</v>
      </c>
      <c r="E1858" s="41"/>
      <c r="F1858" s="41"/>
      <c r="G1858" s="41"/>
      <c r="H1858" s="42" t="s">
        <v>3577</v>
      </c>
      <c r="I1858" s="42" t="s">
        <v>3578</v>
      </c>
      <c r="J1858" s="43">
        <v>73216</v>
      </c>
    </row>
    <row r="1859" spans="2:10" ht="14.1" customHeight="1" x14ac:dyDescent="0.25">
      <c r="B1859" s="42" t="s">
        <v>3579</v>
      </c>
      <c r="C1859" s="42" t="s">
        <v>3580</v>
      </c>
      <c r="D1859" s="43">
        <v>79497.600000000006</v>
      </c>
      <c r="E1859" s="41"/>
      <c r="F1859" s="41"/>
      <c r="G1859" s="41"/>
      <c r="H1859" s="42" t="s">
        <v>3579</v>
      </c>
      <c r="I1859" s="42" t="s">
        <v>3580</v>
      </c>
      <c r="J1859" s="43">
        <v>84011.199999999997</v>
      </c>
    </row>
    <row r="1860" spans="2:10" ht="14.1" customHeight="1" x14ac:dyDescent="0.25">
      <c r="B1860" s="42" t="s">
        <v>3581</v>
      </c>
      <c r="C1860" s="42" t="s">
        <v>3582</v>
      </c>
      <c r="D1860" s="43">
        <v>55723.199999999997</v>
      </c>
      <c r="E1860" s="41"/>
      <c r="F1860" s="41"/>
      <c r="G1860" s="41"/>
      <c r="H1860" s="42" t="s">
        <v>3581</v>
      </c>
      <c r="I1860" s="42" t="s">
        <v>3582</v>
      </c>
      <c r="J1860" s="43">
        <v>58760</v>
      </c>
    </row>
    <row r="1861" spans="2:10" ht="14.1" customHeight="1" x14ac:dyDescent="0.25">
      <c r="B1861" s="42" t="s">
        <v>3583</v>
      </c>
      <c r="C1861" s="42" t="s">
        <v>3584</v>
      </c>
      <c r="D1861" s="43">
        <v>55723.199999999997</v>
      </c>
      <c r="E1861" s="41"/>
      <c r="F1861" s="41"/>
      <c r="G1861" s="41"/>
      <c r="H1861" s="42" t="s">
        <v>3583</v>
      </c>
      <c r="I1861" s="42" t="s">
        <v>3584</v>
      </c>
      <c r="J1861" s="43">
        <v>58760</v>
      </c>
    </row>
    <row r="1862" spans="2:10" ht="14.1" customHeight="1" x14ac:dyDescent="0.25">
      <c r="B1862" s="42" t="s">
        <v>3585</v>
      </c>
      <c r="C1862" s="42" t="s">
        <v>3586</v>
      </c>
      <c r="D1862" s="43">
        <v>55723.199999999997</v>
      </c>
      <c r="E1862" s="41"/>
      <c r="F1862" s="41"/>
      <c r="G1862" s="41"/>
      <c r="H1862" s="42" t="s">
        <v>3585</v>
      </c>
      <c r="I1862" s="42" t="s">
        <v>3586</v>
      </c>
      <c r="J1862" s="43">
        <v>58760</v>
      </c>
    </row>
    <row r="1863" spans="2:10" ht="14.1" customHeight="1" x14ac:dyDescent="0.25">
      <c r="B1863" s="42" t="s">
        <v>3587</v>
      </c>
      <c r="C1863" s="42" t="s">
        <v>3588</v>
      </c>
      <c r="D1863" s="43">
        <v>55723.199999999997</v>
      </c>
      <c r="E1863" s="41"/>
      <c r="F1863" s="41"/>
      <c r="G1863" s="41"/>
      <c r="H1863" s="42" t="s">
        <v>3587</v>
      </c>
      <c r="I1863" s="42" t="s">
        <v>3588</v>
      </c>
      <c r="J1863" s="43">
        <v>58760</v>
      </c>
    </row>
    <row r="1864" spans="2:10" ht="14.1" customHeight="1" x14ac:dyDescent="0.25">
      <c r="B1864" s="42" t="s">
        <v>3589</v>
      </c>
      <c r="C1864" s="42" t="s">
        <v>3590</v>
      </c>
      <c r="D1864" s="43">
        <v>77355.199999999997</v>
      </c>
      <c r="E1864" s="41"/>
      <c r="F1864" s="41"/>
      <c r="G1864" s="41"/>
      <c r="H1864" s="42" t="s">
        <v>3589</v>
      </c>
      <c r="I1864" s="42" t="s">
        <v>3590</v>
      </c>
      <c r="J1864" s="43">
        <v>81660.800000000003</v>
      </c>
    </row>
    <row r="1865" spans="2:10" ht="14.1" customHeight="1" x14ac:dyDescent="0.25">
      <c r="B1865" s="42" t="s">
        <v>3591</v>
      </c>
      <c r="C1865" s="42" t="s">
        <v>3592</v>
      </c>
      <c r="D1865" s="43">
        <v>77355.199999999997</v>
      </c>
      <c r="E1865" s="41"/>
      <c r="F1865" s="41"/>
      <c r="G1865" s="41"/>
      <c r="H1865" s="42" t="s">
        <v>3591</v>
      </c>
      <c r="I1865" s="42" t="s">
        <v>3592</v>
      </c>
      <c r="J1865" s="43">
        <v>81660.800000000003</v>
      </c>
    </row>
    <row r="1866" spans="2:10" ht="14.1" customHeight="1" x14ac:dyDescent="0.25">
      <c r="B1866" s="42" t="s">
        <v>3593</v>
      </c>
      <c r="C1866" s="42" t="s">
        <v>3594</v>
      </c>
      <c r="D1866" s="43">
        <v>99049.600000000006</v>
      </c>
      <c r="E1866" s="41"/>
      <c r="F1866" s="41"/>
      <c r="G1866" s="41"/>
      <c r="H1866" s="42" t="s">
        <v>3593</v>
      </c>
      <c r="I1866" s="42" t="s">
        <v>3594</v>
      </c>
      <c r="J1866" s="43">
        <v>99049.600000000006</v>
      </c>
    </row>
    <row r="1867" spans="2:10" ht="14.1" customHeight="1" x14ac:dyDescent="0.25">
      <c r="B1867" s="42" t="s">
        <v>3595</v>
      </c>
      <c r="C1867" s="42" t="s">
        <v>3596</v>
      </c>
      <c r="D1867" s="43">
        <v>52624</v>
      </c>
      <c r="E1867" s="41"/>
      <c r="F1867" s="41"/>
      <c r="G1867" s="41"/>
      <c r="H1867" s="42" t="s">
        <v>3595</v>
      </c>
      <c r="I1867" s="42" t="s">
        <v>3596</v>
      </c>
      <c r="J1867" s="43">
        <v>55723.199999999997</v>
      </c>
    </row>
    <row r="1868" spans="2:10" ht="14.1" customHeight="1" x14ac:dyDescent="0.25">
      <c r="B1868" s="42" t="s">
        <v>3597</v>
      </c>
      <c r="C1868" s="42" t="s">
        <v>3598</v>
      </c>
      <c r="D1868" s="43">
        <v>86278.399999999994</v>
      </c>
      <c r="E1868" s="41"/>
      <c r="F1868" s="41"/>
      <c r="G1868" s="41"/>
      <c r="H1868" s="42" t="s">
        <v>3597</v>
      </c>
      <c r="I1868" s="42" t="s">
        <v>3598</v>
      </c>
      <c r="J1868" s="43">
        <v>86278.399999999994</v>
      </c>
    </row>
    <row r="1869" spans="2:10" ht="14.1" customHeight="1" x14ac:dyDescent="0.25">
      <c r="B1869" s="42" t="s">
        <v>3599</v>
      </c>
      <c r="C1869" s="42" t="s">
        <v>3600</v>
      </c>
      <c r="D1869" s="43">
        <v>116334.39999999999</v>
      </c>
      <c r="E1869" s="41"/>
      <c r="F1869" s="41"/>
      <c r="G1869" s="41"/>
      <c r="H1869" s="42" t="s">
        <v>3599</v>
      </c>
      <c r="I1869" s="42" t="s">
        <v>3600</v>
      </c>
      <c r="J1869" s="43">
        <v>122720</v>
      </c>
    </row>
    <row r="1870" spans="2:10" ht="14.1" customHeight="1" x14ac:dyDescent="0.25">
      <c r="B1870" s="42" t="s">
        <v>3601</v>
      </c>
      <c r="C1870" s="42" t="s">
        <v>3602</v>
      </c>
      <c r="D1870" s="43">
        <v>110302.39999999999</v>
      </c>
      <c r="E1870" s="41"/>
      <c r="F1870" s="41"/>
      <c r="G1870" s="41"/>
      <c r="H1870" s="42" t="s">
        <v>3601</v>
      </c>
      <c r="I1870" s="42" t="s">
        <v>3602</v>
      </c>
      <c r="J1870" s="43">
        <v>110302.39999999999</v>
      </c>
    </row>
    <row r="1871" spans="2:10" ht="14.1" customHeight="1" x14ac:dyDescent="0.25">
      <c r="B1871" s="42" t="s">
        <v>3603</v>
      </c>
      <c r="C1871" s="42" t="s">
        <v>3604</v>
      </c>
      <c r="D1871" s="43">
        <v>93766.399999999994</v>
      </c>
      <c r="E1871" s="41"/>
      <c r="F1871" s="41"/>
      <c r="G1871" s="41"/>
      <c r="H1871" s="42" t="s">
        <v>3603</v>
      </c>
      <c r="I1871" s="42" t="s">
        <v>3604</v>
      </c>
      <c r="J1871" s="43">
        <v>99049.600000000006</v>
      </c>
    </row>
    <row r="1872" spans="2:10" ht="14.1" customHeight="1" x14ac:dyDescent="0.25">
      <c r="B1872" s="42" t="s">
        <v>3605</v>
      </c>
      <c r="C1872" s="42" t="s">
        <v>3606</v>
      </c>
      <c r="D1872" s="43">
        <v>132995.20000000001</v>
      </c>
      <c r="E1872" s="41"/>
      <c r="F1872" s="41"/>
      <c r="G1872" s="41"/>
      <c r="H1872" s="42" t="s">
        <v>3605</v>
      </c>
      <c r="I1872" s="42" t="s">
        <v>3606</v>
      </c>
      <c r="J1872" s="43">
        <v>140316.79999999999</v>
      </c>
    </row>
    <row r="1873" spans="2:10" ht="14.1" customHeight="1" x14ac:dyDescent="0.25">
      <c r="B1873" s="42" t="s">
        <v>3607</v>
      </c>
      <c r="C1873" s="42" t="s">
        <v>3608</v>
      </c>
      <c r="D1873" s="43">
        <v>99049.600000000006</v>
      </c>
      <c r="E1873" s="41"/>
      <c r="F1873" s="41"/>
      <c r="G1873" s="41"/>
      <c r="H1873" s="42" t="s">
        <v>3607</v>
      </c>
      <c r="I1873" s="42" t="s">
        <v>3608</v>
      </c>
      <c r="J1873" s="43">
        <v>99049.600000000006</v>
      </c>
    </row>
    <row r="1874" spans="2:10" ht="14.1" customHeight="1" x14ac:dyDescent="0.25">
      <c r="B1874" s="42" t="s">
        <v>3609</v>
      </c>
      <c r="C1874" s="42" t="s">
        <v>3610</v>
      </c>
      <c r="D1874" s="43">
        <v>75212.800000000003</v>
      </c>
      <c r="E1874" s="41"/>
      <c r="F1874" s="41"/>
      <c r="G1874" s="41"/>
      <c r="H1874" s="42" t="s">
        <v>3609</v>
      </c>
      <c r="I1874" s="42" t="s">
        <v>3610</v>
      </c>
      <c r="J1874" s="43">
        <v>79497.600000000006</v>
      </c>
    </row>
    <row r="1875" spans="2:10" ht="14.1" customHeight="1" x14ac:dyDescent="0.25">
      <c r="B1875" s="42" t="s">
        <v>3611</v>
      </c>
      <c r="C1875" s="42" t="s">
        <v>3612</v>
      </c>
      <c r="D1875" s="43">
        <v>88816</v>
      </c>
      <c r="E1875" s="41"/>
      <c r="F1875" s="41"/>
      <c r="G1875" s="41"/>
      <c r="H1875" s="42" t="s">
        <v>3611</v>
      </c>
      <c r="I1875" s="42" t="s">
        <v>3612</v>
      </c>
      <c r="J1875" s="43">
        <v>93766.399999999994</v>
      </c>
    </row>
    <row r="1876" spans="2:10" ht="14.1" customHeight="1" x14ac:dyDescent="0.25">
      <c r="B1876" s="42" t="s">
        <v>3613</v>
      </c>
      <c r="C1876" s="42" t="s">
        <v>3614</v>
      </c>
      <c r="D1876" s="43">
        <v>73216</v>
      </c>
      <c r="E1876" s="41"/>
      <c r="F1876" s="41"/>
      <c r="G1876" s="41"/>
      <c r="H1876" s="42" t="s">
        <v>3613</v>
      </c>
      <c r="I1876" s="42" t="s">
        <v>3614</v>
      </c>
      <c r="J1876" s="43">
        <v>73216</v>
      </c>
    </row>
    <row r="1877" spans="2:10" ht="14.1" customHeight="1" x14ac:dyDescent="0.25">
      <c r="B1877" s="42" t="s">
        <v>3615</v>
      </c>
      <c r="C1877" s="42" t="s">
        <v>3616</v>
      </c>
      <c r="D1877" s="43">
        <v>126006.39999999999</v>
      </c>
      <c r="E1877" s="41"/>
      <c r="F1877" s="41"/>
      <c r="G1877" s="41"/>
      <c r="H1877" s="42" t="s">
        <v>3615</v>
      </c>
      <c r="I1877" s="42" t="s">
        <v>3616</v>
      </c>
      <c r="J1877" s="43">
        <v>129563.2</v>
      </c>
    </row>
    <row r="1878" spans="2:10" ht="14.1" customHeight="1" x14ac:dyDescent="0.25">
      <c r="B1878" s="42" t="s">
        <v>3617</v>
      </c>
      <c r="C1878" s="42" t="s">
        <v>3618</v>
      </c>
      <c r="D1878" s="43">
        <v>99049.600000000006</v>
      </c>
      <c r="E1878" s="41"/>
      <c r="F1878" s="41"/>
      <c r="G1878" s="41"/>
      <c r="H1878" s="42" t="s">
        <v>3617</v>
      </c>
      <c r="I1878" s="42" t="s">
        <v>3618</v>
      </c>
      <c r="J1878" s="43">
        <v>99049.600000000006</v>
      </c>
    </row>
    <row r="1879" spans="2:10" ht="14.1" customHeight="1" x14ac:dyDescent="0.25">
      <c r="B1879" s="42" t="s">
        <v>3619</v>
      </c>
      <c r="C1879" s="42" t="s">
        <v>3620</v>
      </c>
      <c r="D1879" s="43">
        <v>99049.600000000006</v>
      </c>
      <c r="E1879" s="41"/>
      <c r="F1879" s="41"/>
      <c r="G1879" s="41"/>
      <c r="H1879" s="42" t="s">
        <v>3619</v>
      </c>
      <c r="I1879" s="42" t="s">
        <v>3620</v>
      </c>
      <c r="J1879" s="43">
        <v>99049.600000000006</v>
      </c>
    </row>
    <row r="1880" spans="2:10" ht="14.1" customHeight="1" x14ac:dyDescent="0.25">
      <c r="B1880" s="42" t="s">
        <v>3621</v>
      </c>
      <c r="C1880" s="42" t="s">
        <v>3622</v>
      </c>
      <c r="D1880" s="43">
        <v>107411.2</v>
      </c>
      <c r="E1880" s="41"/>
      <c r="F1880" s="41"/>
      <c r="G1880" s="41"/>
      <c r="H1880" s="42" t="s">
        <v>3621</v>
      </c>
      <c r="I1880" s="42" t="s">
        <v>3622</v>
      </c>
      <c r="J1880" s="43">
        <v>107411.2</v>
      </c>
    </row>
    <row r="1881" spans="2:10" ht="14.1" customHeight="1" x14ac:dyDescent="0.25">
      <c r="B1881" s="42" t="s">
        <v>3623</v>
      </c>
      <c r="C1881" s="42" t="s">
        <v>3624</v>
      </c>
      <c r="D1881" s="43">
        <v>67433.600000000006</v>
      </c>
      <c r="E1881" s="41"/>
      <c r="F1881" s="41"/>
      <c r="G1881" s="41"/>
      <c r="H1881" s="42" t="s">
        <v>3623</v>
      </c>
      <c r="I1881" s="42" t="s">
        <v>3624</v>
      </c>
      <c r="J1881" s="43">
        <v>71219.199999999997</v>
      </c>
    </row>
    <row r="1882" spans="2:10" ht="14.1" customHeight="1" x14ac:dyDescent="0.25">
      <c r="B1882" s="42" t="s">
        <v>3625</v>
      </c>
      <c r="C1882" s="42" t="s">
        <v>3626</v>
      </c>
      <c r="D1882" s="43">
        <v>91228.800000000003</v>
      </c>
      <c r="E1882" s="41"/>
      <c r="F1882" s="41"/>
      <c r="G1882" s="41"/>
      <c r="H1882" s="42" t="s">
        <v>3625</v>
      </c>
      <c r="I1882" s="42" t="s">
        <v>3626</v>
      </c>
      <c r="J1882" s="43">
        <v>91228.800000000003</v>
      </c>
    </row>
    <row r="1883" spans="2:10" ht="14.1" customHeight="1" x14ac:dyDescent="0.25">
      <c r="B1883" s="42" t="s">
        <v>3627</v>
      </c>
      <c r="C1883" s="42" t="s">
        <v>3628</v>
      </c>
      <c r="D1883" s="43">
        <v>86278.399999999994</v>
      </c>
      <c r="E1883" s="41"/>
      <c r="F1883" s="41"/>
      <c r="G1883" s="41"/>
      <c r="H1883" s="42" t="s">
        <v>3627</v>
      </c>
      <c r="I1883" s="42" t="s">
        <v>3628</v>
      </c>
      <c r="J1883" s="43">
        <v>88816</v>
      </c>
    </row>
    <row r="1884" spans="2:10" ht="14.1" customHeight="1" x14ac:dyDescent="0.25">
      <c r="B1884" s="42" t="s">
        <v>3629</v>
      </c>
      <c r="C1884" s="42" t="s">
        <v>3630</v>
      </c>
      <c r="D1884" s="43">
        <v>107411.2</v>
      </c>
      <c r="E1884" s="41"/>
      <c r="F1884" s="41"/>
      <c r="G1884" s="41"/>
      <c r="H1884" s="42" t="s">
        <v>3629</v>
      </c>
      <c r="I1884" s="42" t="s">
        <v>3630</v>
      </c>
      <c r="J1884" s="43">
        <v>107411.2</v>
      </c>
    </row>
    <row r="1885" spans="2:10" ht="14.1" customHeight="1" x14ac:dyDescent="0.25">
      <c r="B1885" s="42" t="s">
        <v>3631</v>
      </c>
      <c r="C1885" s="42" t="s">
        <v>3632</v>
      </c>
      <c r="D1885" s="43">
        <v>199180.79999999999</v>
      </c>
      <c r="E1885" s="41"/>
      <c r="F1885" s="41"/>
      <c r="G1885" s="41"/>
      <c r="H1885" s="42" t="s">
        <v>3631</v>
      </c>
      <c r="I1885" s="42" t="s">
        <v>3632</v>
      </c>
      <c r="J1885" s="43">
        <v>199180.79999999999</v>
      </c>
    </row>
    <row r="1886" spans="2:10" ht="14.1" customHeight="1" x14ac:dyDescent="0.25">
      <c r="B1886" s="42" t="s">
        <v>3633</v>
      </c>
      <c r="C1886" s="42" t="s">
        <v>3634</v>
      </c>
      <c r="D1886" s="43">
        <v>57283.199999999997</v>
      </c>
      <c r="E1886" s="41"/>
      <c r="F1886" s="41"/>
      <c r="G1886" s="41"/>
      <c r="H1886" s="42" t="s">
        <v>3633</v>
      </c>
      <c r="I1886" s="42" t="s">
        <v>3634</v>
      </c>
      <c r="J1886" s="43">
        <v>67433.600000000006</v>
      </c>
    </row>
    <row r="1887" spans="2:10" ht="14.1" customHeight="1" x14ac:dyDescent="0.25">
      <c r="B1887" s="42" t="s">
        <v>3635</v>
      </c>
      <c r="C1887" s="42" t="s">
        <v>3636</v>
      </c>
      <c r="D1887" s="43">
        <v>164756.79999999999</v>
      </c>
      <c r="E1887" s="41"/>
      <c r="F1887" s="41"/>
      <c r="G1887" s="41"/>
      <c r="H1887" s="42" t="s">
        <v>3635</v>
      </c>
      <c r="I1887" s="42" t="s">
        <v>3636</v>
      </c>
      <c r="J1887" s="43">
        <v>164756.79999999999</v>
      </c>
    </row>
    <row r="1888" spans="2:10" ht="14.1" customHeight="1" x14ac:dyDescent="0.25">
      <c r="B1888" s="42" t="s">
        <v>3637</v>
      </c>
      <c r="C1888" s="42" t="s">
        <v>3638</v>
      </c>
      <c r="D1888" s="43">
        <v>101753.60000000001</v>
      </c>
      <c r="E1888" s="41"/>
      <c r="F1888" s="41"/>
      <c r="G1888" s="41"/>
      <c r="H1888" s="42" t="s">
        <v>3637</v>
      </c>
      <c r="I1888" s="42" t="s">
        <v>3638</v>
      </c>
      <c r="J1888" s="43">
        <v>101753.60000000001</v>
      </c>
    </row>
    <row r="1889" spans="2:10" ht="14.1" customHeight="1" x14ac:dyDescent="0.25">
      <c r="B1889" s="42" t="s">
        <v>3639</v>
      </c>
      <c r="C1889" s="42" t="s">
        <v>3640</v>
      </c>
      <c r="D1889" s="43">
        <v>99049.600000000006</v>
      </c>
      <c r="E1889" s="41"/>
      <c r="F1889" s="41"/>
      <c r="G1889" s="41"/>
      <c r="H1889" s="42" t="s">
        <v>3639</v>
      </c>
      <c r="I1889" s="42" t="s">
        <v>3640</v>
      </c>
      <c r="J1889" s="43">
        <v>104520</v>
      </c>
    </row>
    <row r="1890" spans="2:10" ht="14.1" customHeight="1" x14ac:dyDescent="0.25">
      <c r="B1890" s="42" t="s">
        <v>3641</v>
      </c>
      <c r="C1890" s="42" t="s">
        <v>3642</v>
      </c>
      <c r="D1890" s="43">
        <v>88816</v>
      </c>
      <c r="E1890" s="41"/>
      <c r="F1890" s="41"/>
      <c r="G1890" s="41"/>
      <c r="H1890" s="42" t="s">
        <v>3641</v>
      </c>
      <c r="I1890" s="42" t="s">
        <v>3642</v>
      </c>
      <c r="J1890" s="43">
        <v>93766.399999999994</v>
      </c>
    </row>
    <row r="1891" spans="2:10" ht="14.1" customHeight="1" x14ac:dyDescent="0.25">
      <c r="B1891" s="42" t="s">
        <v>3643</v>
      </c>
      <c r="C1891" s="42" t="s">
        <v>3644</v>
      </c>
      <c r="D1891" s="43">
        <v>119537.60000000001</v>
      </c>
      <c r="E1891" s="41"/>
      <c r="F1891" s="41"/>
      <c r="G1891" s="41"/>
      <c r="H1891" s="42" t="s">
        <v>3643</v>
      </c>
      <c r="I1891" s="42" t="s">
        <v>3644</v>
      </c>
      <c r="J1891" s="43">
        <v>119537.60000000001</v>
      </c>
    </row>
    <row r="1892" spans="2:10" ht="14.1" customHeight="1" x14ac:dyDescent="0.25">
      <c r="B1892" s="42" t="s">
        <v>3645</v>
      </c>
      <c r="C1892" s="42" t="s">
        <v>3646</v>
      </c>
      <c r="D1892" s="43">
        <v>88816</v>
      </c>
      <c r="E1892" s="41"/>
      <c r="F1892" s="41"/>
      <c r="G1892" s="41"/>
      <c r="H1892" s="42" t="s">
        <v>3645</v>
      </c>
      <c r="I1892" s="42" t="s">
        <v>3646</v>
      </c>
      <c r="J1892" s="43">
        <v>88816</v>
      </c>
    </row>
    <row r="1893" spans="2:10" x14ac:dyDescent="0.25">
      <c r="B1893" s="44">
        <f>COUNTA(B259:B1892)</f>
        <v>1634</v>
      </c>
      <c r="C1893" s="42"/>
      <c r="D1893" s="43">
        <f>SUM(D259:D1892)</f>
        <v>176809322.56000006</v>
      </c>
      <c r="H1893" s="44">
        <f>COUNTA(H259:H1892)</f>
        <v>1634</v>
      </c>
      <c r="I1893" s="42"/>
      <c r="J1893" s="43">
        <f>SUM(J259:J1892)</f>
        <v>178463904.32000014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4"/>
  <sheetViews>
    <sheetView workbookViewId="0">
      <selection activeCell="C7" sqref="C7"/>
    </sheetView>
  </sheetViews>
  <sheetFormatPr defaultRowHeight="15" x14ac:dyDescent="0.25"/>
  <cols>
    <col min="2" max="2" width="10.7109375" bestFit="1" customWidth="1"/>
    <col min="3" max="3" width="15.28515625" style="20" bestFit="1" customWidth="1"/>
    <col min="4" max="4" width="15.28515625" style="20" customWidth="1"/>
    <col min="5" max="6" width="15.28515625" bestFit="1" customWidth="1"/>
    <col min="7" max="7" width="15.28515625" style="19" customWidth="1"/>
    <col min="8" max="8" width="14.28515625" bestFit="1" customWidth="1"/>
    <col min="9" max="10" width="13.28515625" bestFit="1" customWidth="1"/>
    <col min="11" max="11" width="16.28515625" bestFit="1" customWidth="1"/>
  </cols>
  <sheetData>
    <row r="4" spans="2:11" x14ac:dyDescent="0.25">
      <c r="C4" s="20" t="s">
        <v>3647</v>
      </c>
      <c r="D4" s="20" t="s">
        <v>3648</v>
      </c>
      <c r="E4" t="s">
        <v>3721</v>
      </c>
      <c r="F4" s="20" t="s">
        <v>3647</v>
      </c>
      <c r="G4" s="20" t="s">
        <v>3648</v>
      </c>
      <c r="J4" s="67" t="s">
        <v>3728</v>
      </c>
      <c r="K4" s="67"/>
    </row>
    <row r="5" spans="2:11" x14ac:dyDescent="0.25">
      <c r="B5" t="s">
        <v>3725</v>
      </c>
      <c r="E5">
        <v>0.61009999999999998</v>
      </c>
      <c r="F5" s="22">
        <f>ROUND((Emplr_Benefits!B20),4)</f>
        <v>0.63649999999999995</v>
      </c>
      <c r="G5" s="22">
        <f>ROUND((Emplr_Benefits!A20),4)</f>
        <v>0.64910000000000001</v>
      </c>
      <c r="J5" t="s">
        <v>3726</v>
      </c>
      <c r="K5" s="19" t="s">
        <v>3727</v>
      </c>
    </row>
    <row r="6" spans="2:11" s="19" customFormat="1" x14ac:dyDescent="0.25">
      <c r="B6" s="19" t="s">
        <v>3724</v>
      </c>
      <c r="C6" s="20"/>
      <c r="D6" s="20"/>
      <c r="E6" s="19">
        <v>0.48170000000000002</v>
      </c>
      <c r="F6" s="22">
        <f>ROUND((Emplr_Benefits!B21),4)</f>
        <v>0.49199999999999999</v>
      </c>
      <c r="G6" s="22">
        <f>ROUND((Emplr_Benefits!A21),4)</f>
        <v>0.50519999999999998</v>
      </c>
    </row>
    <row r="7" spans="2:11" x14ac:dyDescent="0.25">
      <c r="B7" s="3" t="s">
        <v>3722</v>
      </c>
      <c r="C7" s="20">
        <f>Emplr_Benefits!F39+Emplr_Benefits!F44</f>
        <v>194208628.75999999</v>
      </c>
      <c r="D7" s="20">
        <f>Emplr_Benefits!E39+Emplr_Benefits!E44</f>
        <v>196515991</v>
      </c>
      <c r="E7" s="23">
        <f>$C7*E$5</f>
        <v>118486684.40647599</v>
      </c>
      <c r="F7" s="20">
        <f>$C7*F$5</f>
        <v>123613792.20573999</v>
      </c>
      <c r="G7" s="20">
        <f>$D7*G$5</f>
        <v>127558529.7581</v>
      </c>
      <c r="H7" s="23">
        <f t="shared" ref="H7:I9" si="0">F7-E7</f>
        <v>5127107.7992639989</v>
      </c>
      <c r="I7" s="23">
        <f t="shared" si="0"/>
        <v>3944737.5523600131</v>
      </c>
    </row>
    <row r="8" spans="2:11" x14ac:dyDescent="0.25">
      <c r="B8" t="s">
        <v>43</v>
      </c>
      <c r="C8" s="20">
        <f>Emplr_Benefits!F41</f>
        <v>6972516</v>
      </c>
      <c r="D8" s="20">
        <f>Emplr_Benefits!E41</f>
        <v>6981815</v>
      </c>
      <c r="E8" s="23">
        <f>$C8*E$5/1.5</f>
        <v>2835954.6743999999</v>
      </c>
      <c r="F8" s="20">
        <f>$C8*F$5/1.5</f>
        <v>2958670.9559999998</v>
      </c>
      <c r="G8" s="20">
        <f>$D8*G$5/1.5</f>
        <v>3021264.0776666668</v>
      </c>
      <c r="H8" s="23">
        <f t="shared" si="0"/>
        <v>122716.28159999987</v>
      </c>
      <c r="I8" s="23">
        <f t="shared" si="0"/>
        <v>62593.121666667052</v>
      </c>
    </row>
    <row r="9" spans="2:11" s="19" customFormat="1" x14ac:dyDescent="0.25">
      <c r="B9" s="19" t="s">
        <v>3723</v>
      </c>
      <c r="C9" s="20">
        <f>Emplr_Benefits!F40</f>
        <v>1460200</v>
      </c>
      <c r="D9" s="20">
        <f>Emplr_Benefits!E40</f>
        <v>1445200</v>
      </c>
      <c r="E9" s="23">
        <f>$C9*E$6</f>
        <v>703378.34</v>
      </c>
      <c r="F9" s="20">
        <f>$C9*F$6</f>
        <v>718418.4</v>
      </c>
      <c r="G9" s="20">
        <f>$D9*G$6</f>
        <v>730115.03999999992</v>
      </c>
      <c r="H9" s="23">
        <f t="shared" si="0"/>
        <v>15040.060000000056</v>
      </c>
      <c r="I9" s="23">
        <f t="shared" si="0"/>
        <v>11696.639999999898</v>
      </c>
    </row>
    <row r="11" spans="2:11" x14ac:dyDescent="0.25">
      <c r="E11" s="20">
        <f>SUM(E5:E10)</f>
        <v>122026018.512676</v>
      </c>
      <c r="F11" s="20">
        <f>SUM(F5:F10)</f>
        <v>127290882.69024</v>
      </c>
      <c r="G11" s="20"/>
      <c r="H11" s="20">
        <f>SUM(H5:H10)</f>
        <v>5264864.1408639997</v>
      </c>
      <c r="I11" s="20">
        <f>SUM(I5:I10)</f>
        <v>4019027.3140266798</v>
      </c>
      <c r="J11" s="23">
        <f>H11*0.85</f>
        <v>4475134.5197343994</v>
      </c>
      <c r="K11" s="23">
        <f>I11*0.85</f>
        <v>3416173.2169226776</v>
      </c>
    </row>
    <row r="14" spans="2:11" x14ac:dyDescent="0.25">
      <c r="C14" s="11"/>
      <c r="D14" s="11"/>
    </row>
  </sheetData>
  <mergeCells count="1">
    <mergeCell ref="J4:K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GDR Data\Labor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F697924B-4CAF-4F2B-AFE8-FD40DC117C46}"/>
</file>

<file path=customXml/itemProps2.xml><?xml version="1.0" encoding="utf-8"?>
<ds:datastoreItem xmlns:ds="http://schemas.openxmlformats.org/officeDocument/2006/customXml" ds:itemID="{27654BF9-BE00-4C6D-BAE5-E9862D7D78E8}"/>
</file>

<file path=customXml/itemProps3.xml><?xml version="1.0" encoding="utf-8"?>
<ds:datastoreItem xmlns:ds="http://schemas.openxmlformats.org/officeDocument/2006/customXml" ds:itemID="{273DF1C0-C51D-47AF-8343-D5FD338E0C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Emplr_Benefits</vt:lpstr>
      <vt:lpstr>Actuals</vt:lpstr>
      <vt:lpstr>PERS</vt:lpstr>
      <vt:lpstr>Medical</vt:lpstr>
      <vt:lpstr>FTE</vt:lpstr>
      <vt:lpstr>Sheet1</vt:lpstr>
      <vt:lpstr>Emplr_Benefits!Print_Area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Additive Rate Est 2016_17_18</dc:title>
  <dc:creator>Buening,David E</dc:creator>
  <cp:lastModifiedBy>u07042</cp:lastModifiedBy>
  <cp:lastPrinted>2013-10-16T20:17:27Z</cp:lastPrinted>
  <dcterms:created xsi:type="dcterms:W3CDTF">2008-10-22T15:55:55Z</dcterms:created>
  <dcterms:modified xsi:type="dcterms:W3CDTF">2016-03-13T20:08:12Z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