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defaultThemeVersion="124226"/>
  <bookViews>
    <workbookView xWindow="480" yWindow="60" windowWidth="27795" windowHeight="12840" activeTab="1"/>
  </bookViews>
  <sheets>
    <sheet name="2014" sheetId="1" r:id="rId1"/>
    <sheet name="2015" sheetId="2" r:id="rId2"/>
  </sheets>
  <calcPr calcId="125725"/>
</workbook>
</file>

<file path=xl/calcChain.xml><?xml version="1.0" encoding="utf-8"?>
<calcChain xmlns="http://schemas.openxmlformats.org/spreadsheetml/2006/main">
  <c r="AA30" i="2"/>
  <c r="Z30"/>
  <c r="X30"/>
  <c r="W30"/>
  <c r="V30"/>
  <c r="U30"/>
  <c r="T30"/>
  <c r="S30"/>
  <c r="R30"/>
  <c r="Q30"/>
  <c r="P30"/>
  <c r="M30"/>
  <c r="L30"/>
  <c r="K30"/>
  <c r="J30"/>
  <c r="I30"/>
  <c r="H30"/>
  <c r="G30"/>
  <c r="F30"/>
  <c r="E30"/>
  <c r="D30"/>
  <c r="C30"/>
  <c r="B30"/>
  <c r="AB29"/>
  <c r="AC29" s="1"/>
  <c r="N29"/>
  <c r="AB28"/>
  <c r="AC28" s="1"/>
  <c r="N28"/>
  <c r="AB27"/>
  <c r="AC27" s="1"/>
  <c r="N27"/>
  <c r="AB26"/>
  <c r="AC26" s="1"/>
  <c r="N26"/>
  <c r="AA25"/>
  <c r="Z25"/>
  <c r="Y25"/>
  <c r="Y30" s="1"/>
  <c r="N25"/>
  <c r="AC24"/>
  <c r="AB24"/>
  <c r="N24"/>
  <c r="AB23"/>
  <c r="AC23" s="1"/>
  <c r="N23"/>
  <c r="AB22"/>
  <c r="AC22" s="1"/>
  <c r="N22"/>
  <c r="AB21"/>
  <c r="AC21" s="1"/>
  <c r="N21"/>
  <c r="AB20"/>
  <c r="AC20" s="1"/>
  <c r="N20"/>
  <c r="AC19"/>
  <c r="AB19"/>
  <c r="N19"/>
  <c r="AB18"/>
  <c r="AC18" s="1"/>
  <c r="N18"/>
  <c r="AB17"/>
  <c r="AC17" s="1"/>
  <c r="N17"/>
  <c r="AB16"/>
  <c r="AC16" s="1"/>
  <c r="N16"/>
  <c r="AB15"/>
  <c r="AC15" s="1"/>
  <c r="N15"/>
  <c r="AB14"/>
  <c r="AC14" s="1"/>
  <c r="N14"/>
  <c r="AB13"/>
  <c r="AC13" s="1"/>
  <c r="N13"/>
  <c r="AB12"/>
  <c r="AC12" s="1"/>
  <c r="N12"/>
  <c r="AC11"/>
  <c r="AB11"/>
  <c r="N11"/>
  <c r="AB10"/>
  <c r="AC10" s="1"/>
  <c r="N10"/>
  <c r="AB9"/>
  <c r="N9"/>
  <c r="AC8"/>
  <c r="AB8"/>
  <c r="N8"/>
  <c r="AB7"/>
  <c r="AC7" s="1"/>
  <c r="N7"/>
  <c r="AB6"/>
  <c r="AC6" s="1"/>
  <c r="N6"/>
  <c r="AB5"/>
  <c r="AC5" s="1"/>
  <c r="N5"/>
  <c r="AB4"/>
  <c r="N4"/>
  <c r="AB29" i="1"/>
  <c r="AC29" s="1"/>
  <c r="N29"/>
  <c r="AB28"/>
  <c r="N28"/>
  <c r="AC28" s="1"/>
  <c r="AB27"/>
  <c r="AC27" s="1"/>
  <c r="N27"/>
  <c r="AC26"/>
  <c r="AB26"/>
  <c r="N26"/>
  <c r="AA25"/>
  <c r="Z25"/>
  <c r="Y25"/>
  <c r="AB25" s="1"/>
  <c r="N25"/>
  <c r="AB24"/>
  <c r="AC24" s="1"/>
  <c r="N24"/>
  <c r="AB23"/>
  <c r="AC23" s="1"/>
  <c r="N23"/>
  <c r="AB22"/>
  <c r="AC22" s="1"/>
  <c r="N22"/>
  <c r="AB21"/>
  <c r="N21"/>
  <c r="AB20"/>
  <c r="AC20" s="1"/>
  <c r="N20"/>
  <c r="AC19"/>
  <c r="AB19"/>
  <c r="N19"/>
  <c r="AB18"/>
  <c r="N18"/>
  <c r="AB17"/>
  <c r="AC17" s="1"/>
  <c r="N17"/>
  <c r="AB16"/>
  <c r="AC16" s="1"/>
  <c r="N16"/>
  <c r="AB15"/>
  <c r="AC15" s="1"/>
  <c r="N15"/>
  <c r="AB14"/>
  <c r="N14"/>
  <c r="AB13"/>
  <c r="AC13" s="1"/>
  <c r="N13"/>
  <c r="AB12"/>
  <c r="AC12" s="1"/>
  <c r="N12"/>
  <c r="AC11"/>
  <c r="AB11"/>
  <c r="N11"/>
  <c r="AB10"/>
  <c r="N10"/>
  <c r="AB9"/>
  <c r="AC9" s="1"/>
  <c r="N9"/>
  <c r="AB8"/>
  <c r="AC8" s="1"/>
  <c r="N8"/>
  <c r="AB7"/>
  <c r="N7"/>
  <c r="AB6"/>
  <c r="N6"/>
  <c r="AB5"/>
  <c r="AC5" s="1"/>
  <c r="N5"/>
  <c r="AB4"/>
  <c r="N4"/>
  <c r="AB25" i="2" l="1"/>
  <c r="AC25" s="1"/>
  <c r="N30"/>
  <c r="AC9"/>
  <c r="N30" i="1"/>
  <c r="AC7"/>
  <c r="AC14"/>
  <c r="AC18"/>
  <c r="AC6"/>
  <c r="AC10"/>
  <c r="AC21"/>
  <c r="AC25"/>
  <c r="AC4" i="2"/>
  <c r="AB30" i="1"/>
  <c r="AC4"/>
  <c r="AB30" i="2" l="1"/>
  <c r="AC30"/>
  <c r="AC30" i="1"/>
  <c r="AF30" s="1"/>
</calcChain>
</file>

<file path=xl/sharedStrings.xml><?xml version="1.0" encoding="utf-8"?>
<sst xmlns="http://schemas.openxmlformats.org/spreadsheetml/2006/main" count="118" uniqueCount="47">
  <si>
    <t>Calendar Year 2014</t>
  </si>
  <si>
    <t>Treated Water by Agency and Month</t>
  </si>
  <si>
    <t>TR</t>
  </si>
  <si>
    <t>Untreated Water by Agency and Month</t>
  </si>
  <si>
    <t>UT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</si>
  <si>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</si>
  <si>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</si>
  <si>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</si>
  <si>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</si>
  <si>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</si>
  <si>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</si>
  <si>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</si>
  <si>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</si>
  <si>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</si>
  <si>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</si>
  <si>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</si>
  <si>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</si>
  <si>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</si>
  <si>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SubTotal</t>
  </si>
  <si>
    <t>Anaheim</t>
  </si>
  <si>
    <t>Beverly Hills</t>
  </si>
  <si>
    <t>Burbank</t>
  </si>
  <si>
    <t>Calleguas</t>
  </si>
  <si>
    <t>Central Basin</t>
  </si>
  <si>
    <t>Compton</t>
  </si>
  <si>
    <t>Eastern</t>
  </si>
  <si>
    <t>Foothill</t>
  </si>
  <si>
    <t>Fullerton</t>
  </si>
  <si>
    <t>Glendale</t>
  </si>
  <si>
    <t>Inland Empire</t>
  </si>
  <si>
    <t>Las Virgenes</t>
  </si>
  <si>
    <t>Long Beach</t>
  </si>
  <si>
    <t>Los Angeles</t>
  </si>
  <si>
    <t>MWDOC</t>
  </si>
  <si>
    <t>Pasadena</t>
  </si>
  <si>
    <t>San Diego</t>
  </si>
  <si>
    <t>San Fernando</t>
  </si>
  <si>
    <t>San Marino</t>
  </si>
  <si>
    <t>Santa Ana</t>
  </si>
  <si>
    <t>Santa Monica</t>
  </si>
  <si>
    <t>Three Valleys</t>
  </si>
  <si>
    <t>Torrance</t>
  </si>
  <si>
    <t>Upper San Gabriel</t>
  </si>
  <si>
    <t>West Basin</t>
  </si>
  <si>
    <t>Western</t>
  </si>
  <si>
    <t>Grand Total</t>
  </si>
  <si>
    <t>Calendar Year 2015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</si>
</sst>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_);\(#,##0.0\)"/>
  </numFmts>
  <fonts count="8">
    <font>
      <sz val="11"/>
      <color theme="1"/>
      <name val="Calibri"/>
      <family val="2"/>
      <scheme val="minor"/>
    </font>
    <font>
      <b/>
      <i/>
      <sz val="18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4"/>
      <color rgb="FF00000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4DFEC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FABF8F"/>
        <bgColor rgb="FF000000"/>
      </patternFill>
    </fill>
  </fills>
  <borders count="6">
    <border>
      <left/>
      <right/>
      <top/>
      <bottom/>
      <diagonal/>
    </border>
    <border>
      <left style="dashDot">
        <color auto="1"/>
      </left>
      <right style="dashDot">
        <color auto="1"/>
      </right>
      <top style="dashDot">
        <color auto="1"/>
      </top>
      <bottom/>
      <diagonal/>
    </border>
    <border>
      <left style="dashDot">
        <color auto="1"/>
      </left>
      <right style="dashDot">
        <color auto="1"/>
      </right>
      <top/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dashDot">
        <color auto="1"/>
      </left>
      <right style="dashDot">
        <color auto="1"/>
      </right>
      <top/>
      <bottom style="dashDot">
        <color auto="1"/>
      </bottom>
      <diagonal/>
    </border>
  </borders>
  <cellStyleXfs count="4">
    <xf numFmtId="0" fontId="0" fillId="0" borderId="0"/>
    <xf numFmtId="0" fontId="5" fillId="0" borderId="0"/>
    <xf numFmtId="0" fontId="5" fillId="0" borderId="0"/>
    <xf numFmtId="0" fontId="7" fillId="0" borderId="0"/>
  </cellStyleXfs>
  <cellXfs count="23">
    <xf numFmtId="0" fontId="0" fillId="0" borderId="0" xfId="0"/>
    <xf numFmtId="0" fontId="2" fillId="0" borderId="0" xfId="0" applyFont="1" applyFill="1" applyBorder="1"/>
    <xf numFmtId="0" fontId="3" fillId="3" borderId="0" xfId="0" applyFont="1" applyFill="1" applyBorder="1"/>
    <xf numFmtId="0" fontId="3" fillId="4" borderId="1" xfId="0" applyFont="1" applyFill="1" applyBorder="1"/>
    <xf numFmtId="0" fontId="3" fillId="5" borderId="0" xfId="0" applyFont="1" applyFill="1" applyBorder="1"/>
    <xf numFmtId="0" fontId="3" fillId="4" borderId="2" xfId="0" applyFont="1" applyFill="1" applyBorder="1"/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/>
    <xf numFmtId="164" fontId="2" fillId="3" borderId="0" xfId="0" applyNumberFormat="1" applyFont="1" applyFill="1" applyBorder="1"/>
    <xf numFmtId="164" fontId="2" fillId="4" borderId="2" xfId="0" applyNumberFormat="1" applyFont="1" applyFill="1" applyBorder="1"/>
    <xf numFmtId="164" fontId="2" fillId="5" borderId="0" xfId="0" applyNumberFormat="1" applyFont="1" applyFill="1" applyBorder="1"/>
    <xf numFmtId="164" fontId="2" fillId="6" borderId="0" xfId="0" applyNumberFormat="1" applyFont="1" applyFill="1" applyBorder="1"/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/>
    </xf>
    <xf numFmtId="0" fontId="6" fillId="0" borderId="3" xfId="1" applyFont="1" applyFill="1" applyBorder="1" applyAlignment="1">
      <alignment horizontal="right" wrapText="1"/>
    </xf>
    <xf numFmtId="0" fontId="6" fillId="0" borderId="4" xfId="1" applyFont="1" applyFill="1" applyBorder="1" applyAlignment="1">
      <alignment horizontal="right" wrapText="1"/>
    </xf>
    <xf numFmtId="4" fontId="6" fillId="0" borderId="4" xfId="2" applyNumberFormat="1" applyFont="1" applyFill="1" applyBorder="1" applyAlignment="1">
      <alignment horizontal="right" wrapText="1"/>
    </xf>
    <xf numFmtId="164" fontId="2" fillId="0" borderId="0" xfId="0" applyNumberFormat="1" applyFont="1" applyFill="1" applyBorder="1"/>
    <xf numFmtId="164" fontId="2" fillId="4" borderId="5" xfId="0" applyNumberFormat="1" applyFont="1" applyFill="1" applyBorder="1"/>
    <xf numFmtId="37" fontId="7" fillId="0" borderId="0" xfId="3" applyNumberFormat="1" applyFont="1" applyFill="1" applyBorder="1" applyAlignment="1"/>
    <xf numFmtId="165" fontId="2" fillId="0" borderId="0" xfId="0" applyNumberFormat="1" applyFont="1" applyFill="1" applyBorder="1"/>
    <xf numFmtId="0" fontId="1" fillId="2" borderId="0" xfId="0" applyFont="1" applyFill="1" applyBorder="1" applyAlignment="1">
      <alignment horizontal="center"/>
    </xf>
    <xf numFmtId="0" fontId="4" fillId="6" borderId="0" xfId="0" applyFont="1" applyFill="1" applyBorder="1" applyAlignment="1">
      <alignment horizontal="center" vertical="center"/>
    </xf>
  </cellXfs>
  <cellStyles count="4">
    <cellStyle name="Normal" xfId="0" builtinId="0"/>
    <cellStyle name="Normal_CT" xfId="1"/>
    <cellStyle name="Normal_Sheet1" xfId="2"/>
    <cellStyle name="Normal_TES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J30"/>
  <sheetViews>
    <sheetView workbookViewId="0">
      <selection sqref="A1:XFD1048576"/>
    </sheetView>
  </sheetViews>
  <sheetFormatPr defaultRowHeight="15"/>
  <cols>
    <col min="1" max="1" width="17" style="1" bestFit="1" customWidth="1"/>
    <col min="2" max="2" width="16.28515625" style="1" bestFit="1" customWidth="1"/>
    <col min="3" max="6" width="7.5703125" style="1" bestFit="1" customWidth="1"/>
    <col min="7" max="10" width="8.5703125" style="1" bestFit="1" customWidth="1"/>
    <col min="11" max="13" width="7.5703125" style="1" bestFit="1" customWidth="1"/>
    <col min="14" max="14" width="9.5703125" style="1" bestFit="1" customWidth="1"/>
    <col min="15" max="15" width="1.42578125" style="1" customWidth="1"/>
    <col min="16" max="25" width="7.5703125" style="1" bestFit="1" customWidth="1"/>
    <col min="26" max="26" width="11.28515625" style="1" bestFit="1" customWidth="1"/>
    <col min="27" max="27" width="7.5703125" style="1" bestFit="1" customWidth="1"/>
    <col min="28" max="28" width="9.5703125" style="1" customWidth="1"/>
    <col min="29" max="29" width="18.85546875" style="1" customWidth="1"/>
    <col min="30" max="30" width="9.140625" style="1" bestFit="1" customWidth="1"/>
    <col min="31" max="31" width="12" style="1" bestFit="1" customWidth="1"/>
    <col min="32" max="32" width="10.140625" style="1" bestFit="1" customWidth="1"/>
    <col min="33" max="33" width="8.140625" style="1" bestFit="1" customWidth="1"/>
    <col min="34" max="34" width="12" style="1" bestFit="1" customWidth="1"/>
    <col min="35" max="36" width="7.5703125" style="1" bestFit="1" customWidth="1"/>
    <col min="37" max="39" width="6.5703125" style="1" bestFit="1" customWidth="1"/>
    <col min="40" max="40" width="13.5703125" style="1" bestFit="1" customWidth="1"/>
    <col min="41" max="41" width="9.7109375" style="1" bestFit="1" customWidth="1"/>
    <col min="42" max="52" width="6.5703125" style="1" bestFit="1" customWidth="1"/>
    <col min="53" max="53" width="12.7109375" style="1" bestFit="1" customWidth="1"/>
    <col min="54" max="54" width="17.7109375" style="1" bestFit="1" customWidth="1"/>
    <col min="55" max="56" width="3.5703125" style="1" bestFit="1" customWidth="1"/>
    <col min="57" max="57" width="20.85546875" style="1" bestFit="1" customWidth="1"/>
    <col min="58" max="58" width="17.5703125" style="1" bestFit="1" customWidth="1"/>
    <col min="59" max="59" width="5.5703125" style="1" bestFit="1" customWidth="1"/>
    <col min="60" max="69" width="6.5703125" style="1" bestFit="1" customWidth="1"/>
    <col min="70" max="70" width="20.7109375" style="1" bestFit="1" customWidth="1"/>
    <col min="71" max="71" width="21.85546875" style="1" bestFit="1" customWidth="1"/>
    <col min="72" max="82" width="7.5703125" style="1" bestFit="1" customWidth="1"/>
    <col min="83" max="83" width="25" style="1" bestFit="1" customWidth="1"/>
    <col min="84" max="84" width="17.28515625" style="1" bestFit="1" customWidth="1"/>
    <col min="85" max="87" width="5.5703125" style="1" bestFit="1" customWidth="1"/>
    <col min="88" max="93" width="6.5703125" style="1" bestFit="1" customWidth="1"/>
    <col min="94" max="95" width="5.5703125" style="1" bestFit="1" customWidth="1"/>
    <col min="96" max="96" width="20.42578125" style="1" bestFit="1" customWidth="1"/>
    <col min="97" max="97" width="20.7109375" style="1" bestFit="1" customWidth="1"/>
    <col min="98" max="108" width="7.5703125" style="1" bestFit="1" customWidth="1"/>
    <col min="109" max="109" width="23.85546875" style="1" bestFit="1" customWidth="1"/>
    <col min="110" max="110" width="24.28515625" style="1" bestFit="1" customWidth="1"/>
    <col min="111" max="121" width="7.5703125" style="1" bestFit="1" customWidth="1"/>
    <col min="122" max="122" width="27.42578125" style="1" bestFit="1" customWidth="1"/>
    <col min="123" max="123" width="8.85546875" style="1" bestFit="1" customWidth="1"/>
    <col min="124" max="128" width="5.5703125" style="1" bestFit="1" customWidth="1"/>
    <col min="129" max="130" width="6.5703125" style="1" bestFit="1" customWidth="1"/>
    <col min="131" max="134" width="5.5703125" style="1" bestFit="1" customWidth="1"/>
    <col min="135" max="135" width="11.85546875" style="1" bestFit="1" customWidth="1"/>
    <col min="136" max="136" width="19.5703125" style="1" bestFit="1" customWidth="1"/>
    <col min="137" max="137" width="6.5703125" style="1" bestFit="1" customWidth="1"/>
    <col min="138" max="147" width="7.5703125" style="1" bestFit="1" customWidth="1"/>
    <col min="148" max="148" width="22.7109375" style="1" bestFit="1" customWidth="1"/>
    <col min="149" max="149" width="11.28515625" style="1" bestFit="1" customWidth="1"/>
    <col min="150" max="16384" width="9.140625" style="1"/>
  </cols>
  <sheetData>
    <row r="1" spans="1:36" ht="23.25">
      <c r="A1" s="21" t="s">
        <v>0</v>
      </c>
      <c r="B1" s="21"/>
    </row>
    <row r="2" spans="1:36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 t="s">
        <v>2</v>
      </c>
      <c r="O2" s="3"/>
      <c r="P2" s="4" t="s">
        <v>3</v>
      </c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 t="s">
        <v>4</v>
      </c>
      <c r="AC2" s="22" t="s">
        <v>5</v>
      </c>
    </row>
    <row r="3" spans="1:36">
      <c r="B3" s="2" t="s">
        <v>6</v>
      </c>
      <c r="C3" s="2" t="s">
        <v>7</v>
      </c>
      <c r="D3" s="2" t="s">
        <v>8</v>
      </c>
      <c r="E3" s="2" t="s">
        <v>9</v>
      </c>
      <c r="F3" s="2" t="s">
        <v>10</v>
      </c>
      <c r="G3" s="2" t="s">
        <v>11</v>
      </c>
      <c r="H3" s="2" t="s">
        <v>12</v>
      </c>
      <c r="I3" s="2" t="s">
        <v>13</v>
      </c>
      <c r="J3" s="2" t="s">
        <v>14</v>
      </c>
      <c r="K3" s="2" t="s">
        <v>15</v>
      </c>
      <c r="L3" s="2" t="s">
        <v>16</v>
      </c>
      <c r="M3" s="2" t="s">
        <v>17</v>
      </c>
      <c r="N3" s="2" t="s">
        <v>18</v>
      </c>
      <c r="O3" s="5"/>
      <c r="P3" s="4" t="s">
        <v>6</v>
      </c>
      <c r="Q3" s="4" t="s">
        <v>7</v>
      </c>
      <c r="R3" s="4" t="s">
        <v>8</v>
      </c>
      <c r="S3" s="4" t="s">
        <v>9</v>
      </c>
      <c r="T3" s="4" t="s">
        <v>10</v>
      </c>
      <c r="U3" s="4" t="s">
        <v>11</v>
      </c>
      <c r="V3" s="4" t="s">
        <v>12</v>
      </c>
      <c r="W3" s="4" t="s">
        <v>13</v>
      </c>
      <c r="X3" s="4" t="s">
        <v>14</v>
      </c>
      <c r="Y3" s="4" t="s">
        <v>15</v>
      </c>
      <c r="Z3" s="4" t="s">
        <v>16</v>
      </c>
      <c r="AA3" s="4" t="s">
        <v>17</v>
      </c>
      <c r="AB3" s="4" t="s">
        <v>18</v>
      </c>
      <c r="AC3" s="22"/>
      <c r="AD3" s="6"/>
    </row>
    <row r="4" spans="1:36">
      <c r="A4" s="7" t="s">
        <v>19</v>
      </c>
      <c r="B4" s="8">
        <v>732.47899051392301</v>
      </c>
      <c r="C4" s="8">
        <v>1101.0180443375152</v>
      </c>
      <c r="D4" s="8">
        <v>1035.8083999544942</v>
      </c>
      <c r="E4" s="8">
        <v>830.19489114822454</v>
      </c>
      <c r="F4" s="8">
        <v>843.20017754105675</v>
      </c>
      <c r="G4" s="8">
        <v>879.43508426259734</v>
      </c>
      <c r="H4" s="8">
        <v>838.62064653285825</v>
      </c>
      <c r="I4" s="8">
        <v>884.10030391825796</v>
      </c>
      <c r="J4" s="8">
        <v>760.99393790949739</v>
      </c>
      <c r="K4" s="8">
        <v>506.15015384615384</v>
      </c>
      <c r="L4" s="8">
        <v>556.97576971068736</v>
      </c>
      <c r="M4" s="8">
        <v>746.41413170723172</v>
      </c>
      <c r="N4" s="8">
        <f>SUM(B4:M4)</f>
        <v>9715.390531382498</v>
      </c>
      <c r="O4" s="9"/>
      <c r="P4" s="10">
        <v>720.52100948607699</v>
      </c>
      <c r="Q4" s="10">
        <v>430.98195566248495</v>
      </c>
      <c r="R4" s="10">
        <v>614.19160004550588</v>
      </c>
      <c r="S4" s="10">
        <v>559.8051088517758</v>
      </c>
      <c r="T4" s="10">
        <v>626.79982245894371</v>
      </c>
      <c r="U4" s="10">
        <v>557.56491573740254</v>
      </c>
      <c r="V4" s="10">
        <v>1171.379353467142</v>
      </c>
      <c r="W4" s="10">
        <v>1021.8996960817421</v>
      </c>
      <c r="X4" s="10">
        <v>1176.0060620905028</v>
      </c>
      <c r="Y4" s="10">
        <v>1227.8498461538461</v>
      </c>
      <c r="Z4" s="10">
        <v>965.02423028931253</v>
      </c>
      <c r="AA4" s="10">
        <v>712.58586829276817</v>
      </c>
      <c r="AB4" s="10">
        <f>SUM(P4:AA4)</f>
        <v>9784.6094686175038</v>
      </c>
      <c r="AC4" s="11">
        <f>AB4+N4</f>
        <v>19500</v>
      </c>
      <c r="AD4" s="12"/>
      <c r="AE4" s="12"/>
      <c r="AF4" s="12"/>
      <c r="AG4" s="12"/>
      <c r="AH4" s="12"/>
      <c r="AI4" s="12"/>
      <c r="AJ4" s="12"/>
    </row>
    <row r="5" spans="1:36">
      <c r="A5" s="7" t="s">
        <v>20</v>
      </c>
      <c r="B5" s="8">
        <v>777</v>
      </c>
      <c r="C5" s="8">
        <v>707</v>
      </c>
      <c r="D5" s="8">
        <v>847</v>
      </c>
      <c r="E5" s="8">
        <v>891.00000000000023</v>
      </c>
      <c r="F5" s="8">
        <v>970.00000000000023</v>
      </c>
      <c r="G5" s="8">
        <v>1000</v>
      </c>
      <c r="H5" s="8">
        <v>1110</v>
      </c>
      <c r="I5" s="8">
        <v>1140</v>
      </c>
      <c r="J5" s="8">
        <v>1100.0000000000002</v>
      </c>
      <c r="K5" s="8">
        <v>1050.9999999999998</v>
      </c>
      <c r="L5" s="8">
        <v>890</v>
      </c>
      <c r="M5" s="8">
        <v>714.99999999999989</v>
      </c>
      <c r="N5" s="8">
        <f t="shared" ref="N5:N29" si="0">SUM(B5:M5)</f>
        <v>11198</v>
      </c>
      <c r="O5" s="9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>
        <f t="shared" ref="AB5:AB28" si="1">SUM(P5:AA5)</f>
        <v>0</v>
      </c>
      <c r="AC5" s="11">
        <f t="shared" ref="AC5:AC30" si="2">AB5+N5</f>
        <v>11198</v>
      </c>
      <c r="AD5" s="13"/>
      <c r="AE5" s="14"/>
    </row>
    <row r="6" spans="1:36">
      <c r="A6" s="7" t="s">
        <v>21</v>
      </c>
      <c r="B6" s="8">
        <v>650.00000000000011</v>
      </c>
      <c r="C6" s="8">
        <v>750</v>
      </c>
      <c r="D6" s="8">
        <v>499.99999999999994</v>
      </c>
      <c r="E6" s="8">
        <v>800</v>
      </c>
      <c r="F6" s="8">
        <v>800</v>
      </c>
      <c r="G6" s="8">
        <v>799.99999999999989</v>
      </c>
      <c r="H6" s="8">
        <v>900</v>
      </c>
      <c r="I6" s="8">
        <v>899.99999999999977</v>
      </c>
      <c r="J6" s="8">
        <v>800</v>
      </c>
      <c r="K6" s="8">
        <v>700</v>
      </c>
      <c r="L6" s="8">
        <v>600</v>
      </c>
      <c r="M6" s="8">
        <v>499.99999999999989</v>
      </c>
      <c r="N6" s="8">
        <f t="shared" si="0"/>
        <v>8700</v>
      </c>
      <c r="O6" s="9"/>
      <c r="P6" s="10"/>
      <c r="Q6" s="10"/>
      <c r="R6" s="10"/>
      <c r="S6" s="10"/>
      <c r="T6" s="10"/>
      <c r="U6" s="10"/>
      <c r="V6" s="10"/>
      <c r="W6" s="10"/>
      <c r="X6" s="10"/>
      <c r="Y6" s="10">
        <v>2000</v>
      </c>
      <c r="Z6" s="10">
        <v>2000</v>
      </c>
      <c r="AA6" s="10">
        <v>2000</v>
      </c>
      <c r="AB6" s="10">
        <f t="shared" si="1"/>
        <v>6000</v>
      </c>
      <c r="AC6" s="11">
        <f t="shared" si="2"/>
        <v>14700</v>
      </c>
      <c r="AD6" s="13"/>
      <c r="AE6" s="15"/>
    </row>
    <row r="7" spans="1:36">
      <c r="A7" s="7" t="s">
        <v>22</v>
      </c>
      <c r="B7" s="8">
        <v>7000.0000000000018</v>
      </c>
      <c r="C7" s="8">
        <v>7500</v>
      </c>
      <c r="D7" s="8">
        <v>7700</v>
      </c>
      <c r="E7" s="8">
        <v>7800.0000000000018</v>
      </c>
      <c r="F7" s="8">
        <v>9999.9999999999982</v>
      </c>
      <c r="G7" s="8">
        <v>11100.000000000002</v>
      </c>
      <c r="H7" s="8">
        <v>12000</v>
      </c>
      <c r="I7" s="8">
        <v>12199.999999999998</v>
      </c>
      <c r="J7" s="8">
        <v>11299.999999999998</v>
      </c>
      <c r="K7" s="8">
        <v>9200.0000000000018</v>
      </c>
      <c r="L7" s="8">
        <v>8200</v>
      </c>
      <c r="M7" s="8">
        <v>6999.9999999999991</v>
      </c>
      <c r="N7" s="8">
        <f t="shared" si="0"/>
        <v>111000</v>
      </c>
      <c r="O7" s="9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>
        <f t="shared" si="1"/>
        <v>0</v>
      </c>
      <c r="AC7" s="11">
        <f t="shared" si="2"/>
        <v>111000</v>
      </c>
      <c r="AD7" s="13"/>
      <c r="AF7" s="16"/>
    </row>
    <row r="8" spans="1:36">
      <c r="A8" s="7" t="s">
        <v>23</v>
      </c>
      <c r="B8" s="8">
        <v>2799.9999999999991</v>
      </c>
      <c r="C8" s="8">
        <v>2700.0000000000009</v>
      </c>
      <c r="D8" s="8">
        <v>2800</v>
      </c>
      <c r="E8" s="8">
        <v>2999.9999999999995</v>
      </c>
      <c r="F8" s="8">
        <v>3400</v>
      </c>
      <c r="G8" s="8">
        <v>3600.0000000000018</v>
      </c>
      <c r="H8" s="8">
        <v>3999.9999999999982</v>
      </c>
      <c r="I8" s="8">
        <v>4100.0000000000009</v>
      </c>
      <c r="J8" s="8">
        <v>3599.9999999999973</v>
      </c>
      <c r="K8" s="8">
        <v>3300</v>
      </c>
      <c r="L8" s="8">
        <v>3099.9999999999991</v>
      </c>
      <c r="M8" s="8">
        <v>2799.9999999999991</v>
      </c>
      <c r="N8" s="8">
        <f t="shared" si="0"/>
        <v>39200</v>
      </c>
      <c r="O8" s="9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>
        <f t="shared" si="1"/>
        <v>0</v>
      </c>
      <c r="AC8" s="11">
        <f t="shared" si="2"/>
        <v>39200</v>
      </c>
      <c r="AD8" s="13"/>
      <c r="AF8" s="16"/>
      <c r="AG8" s="17"/>
      <c r="AI8" s="16"/>
    </row>
    <row r="9" spans="1:36">
      <c r="A9" s="7" t="s">
        <v>24</v>
      </c>
      <c r="B9" s="8">
        <v>200</v>
      </c>
      <c r="C9" s="8">
        <v>200.00000000000006</v>
      </c>
      <c r="D9" s="8">
        <v>175</v>
      </c>
      <c r="E9" s="8">
        <v>174.99999999999997</v>
      </c>
      <c r="F9" s="8">
        <v>175</v>
      </c>
      <c r="G9" s="8">
        <v>175</v>
      </c>
      <c r="H9" s="8">
        <v>175</v>
      </c>
      <c r="I9" s="8">
        <v>175</v>
      </c>
      <c r="J9" s="8">
        <v>174.99999999999997</v>
      </c>
      <c r="K9" s="8">
        <v>175</v>
      </c>
      <c r="L9" s="8">
        <v>175</v>
      </c>
      <c r="M9" s="8">
        <v>174.99999999999997</v>
      </c>
      <c r="N9" s="8">
        <f t="shared" si="0"/>
        <v>2150</v>
      </c>
      <c r="O9" s="9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>
        <f t="shared" si="1"/>
        <v>0</v>
      </c>
      <c r="AC9" s="11">
        <f t="shared" si="2"/>
        <v>2150</v>
      </c>
      <c r="AD9" s="13"/>
      <c r="AE9" s="16"/>
      <c r="AF9" s="16"/>
      <c r="AI9" s="16"/>
    </row>
    <row r="10" spans="1:36">
      <c r="A10" s="7" t="s">
        <v>25</v>
      </c>
      <c r="B10" s="8">
        <v>2658.5746598431524</v>
      </c>
      <c r="C10" s="8">
        <v>2909.278455647278</v>
      </c>
      <c r="D10" s="8">
        <v>3471.3814272538634</v>
      </c>
      <c r="E10" s="8">
        <v>4608.3672911876511</v>
      </c>
      <c r="F10" s="8">
        <v>6733.6498756140354</v>
      </c>
      <c r="G10" s="8">
        <v>8758.0719119745845</v>
      </c>
      <c r="H10" s="8">
        <v>9658.1932924394278</v>
      </c>
      <c r="I10" s="8">
        <v>9279.1380593928352</v>
      </c>
      <c r="J10" s="8">
        <v>8390.1971446995431</v>
      </c>
      <c r="K10" s="8">
        <v>6394.3440022146988</v>
      </c>
      <c r="L10" s="8">
        <v>4034.7300932690596</v>
      </c>
      <c r="M10" s="8">
        <v>2762.930886838828</v>
      </c>
      <c r="N10" s="8">
        <f t="shared" si="0"/>
        <v>69658.857100374953</v>
      </c>
      <c r="O10" s="9"/>
      <c r="P10" s="10">
        <v>1841.4253401568476</v>
      </c>
      <c r="Q10" s="10">
        <v>1790.7215443527207</v>
      </c>
      <c r="R10" s="10">
        <v>1728.6185727461386</v>
      </c>
      <c r="S10" s="10">
        <v>2600</v>
      </c>
      <c r="T10" s="10">
        <v>3200</v>
      </c>
      <c r="U10" s="10">
        <v>3241.9280880254119</v>
      </c>
      <c r="V10" s="10">
        <v>3341.8067075605722</v>
      </c>
      <c r="W10" s="10">
        <v>3220.8619406071639</v>
      </c>
      <c r="X10" s="10">
        <v>3109.8028553004569</v>
      </c>
      <c r="Y10" s="10">
        <v>2605.6559977853026</v>
      </c>
      <c r="Z10" s="10">
        <v>1765.2699067309397</v>
      </c>
      <c r="AA10" s="10">
        <v>1937.0691131611709</v>
      </c>
      <c r="AB10" s="10">
        <f t="shared" si="1"/>
        <v>30383.160066426724</v>
      </c>
      <c r="AC10" s="11">
        <f t="shared" si="2"/>
        <v>100042.01716680167</v>
      </c>
      <c r="AD10" s="13"/>
      <c r="AE10" s="16"/>
      <c r="AF10" s="16"/>
      <c r="AI10" s="16"/>
    </row>
    <row r="11" spans="1:36">
      <c r="A11" s="7" t="s">
        <v>26</v>
      </c>
      <c r="B11" s="8">
        <v>500</v>
      </c>
      <c r="C11" s="8">
        <v>499.99999999999989</v>
      </c>
      <c r="D11" s="8">
        <v>700.00000000000011</v>
      </c>
      <c r="E11" s="8">
        <v>800.00000000000023</v>
      </c>
      <c r="F11" s="8">
        <v>800</v>
      </c>
      <c r="G11" s="8">
        <v>800</v>
      </c>
      <c r="H11" s="8">
        <v>1000</v>
      </c>
      <c r="I11" s="8">
        <v>1000</v>
      </c>
      <c r="J11" s="8">
        <v>900</v>
      </c>
      <c r="K11" s="8">
        <v>800</v>
      </c>
      <c r="L11" s="8">
        <v>699.99999999999989</v>
      </c>
      <c r="M11" s="8">
        <v>500</v>
      </c>
      <c r="N11" s="8">
        <f t="shared" si="0"/>
        <v>9000</v>
      </c>
      <c r="O11" s="9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>
        <f t="shared" si="1"/>
        <v>0</v>
      </c>
      <c r="AC11" s="11">
        <f t="shared" si="2"/>
        <v>9000</v>
      </c>
      <c r="AD11" s="13"/>
      <c r="AE11" s="16"/>
      <c r="AF11" s="16"/>
      <c r="AI11" s="16"/>
    </row>
    <row r="12" spans="1:36">
      <c r="A12" s="7" t="s">
        <v>27</v>
      </c>
      <c r="B12" s="8">
        <v>510</v>
      </c>
      <c r="C12" s="8">
        <v>560.99999999999989</v>
      </c>
      <c r="D12" s="8">
        <v>636.00000000000011</v>
      </c>
      <c r="E12" s="8">
        <v>726.99999999999989</v>
      </c>
      <c r="F12" s="8">
        <v>861</v>
      </c>
      <c r="G12" s="8">
        <v>888.00000000000034</v>
      </c>
      <c r="H12" s="8">
        <v>1172.0000000000002</v>
      </c>
      <c r="I12" s="8">
        <v>898.99999999999989</v>
      </c>
      <c r="J12" s="8">
        <v>732.99999999999977</v>
      </c>
      <c r="K12" s="8">
        <v>751.00000000000011</v>
      </c>
      <c r="L12" s="8">
        <v>771</v>
      </c>
      <c r="M12" s="8">
        <v>636.00000000000011</v>
      </c>
      <c r="N12" s="8">
        <f t="shared" si="0"/>
        <v>9145</v>
      </c>
      <c r="O12" s="9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>
        <f t="shared" si="1"/>
        <v>0</v>
      </c>
      <c r="AC12" s="11">
        <f t="shared" si="2"/>
        <v>9145</v>
      </c>
      <c r="AD12" s="13"/>
      <c r="AE12" s="16"/>
      <c r="AF12" s="16"/>
      <c r="AI12" s="16"/>
    </row>
    <row r="13" spans="1:36">
      <c r="A13" s="7" t="s">
        <v>28</v>
      </c>
      <c r="B13" s="8">
        <v>1150.9999999999995</v>
      </c>
      <c r="C13" s="8">
        <v>1151</v>
      </c>
      <c r="D13" s="8">
        <v>1212.9999999999998</v>
      </c>
      <c r="E13" s="8">
        <v>1368</v>
      </c>
      <c r="F13" s="8">
        <v>1491.9999999999998</v>
      </c>
      <c r="G13" s="8">
        <v>1638</v>
      </c>
      <c r="H13" s="8">
        <v>1968</v>
      </c>
      <c r="I13" s="8">
        <v>1880</v>
      </c>
      <c r="J13" s="8">
        <v>1827.0000000000009</v>
      </c>
      <c r="K13" s="8">
        <v>1604.0000000000005</v>
      </c>
      <c r="L13" s="8">
        <v>1527</v>
      </c>
      <c r="M13" s="8">
        <v>1460.0000000000002</v>
      </c>
      <c r="N13" s="8">
        <f t="shared" si="0"/>
        <v>18279</v>
      </c>
      <c r="O13" s="9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>
        <f t="shared" si="1"/>
        <v>0</v>
      </c>
      <c r="AC13" s="11">
        <f t="shared" si="2"/>
        <v>18279</v>
      </c>
      <c r="AD13" s="13"/>
      <c r="AE13" s="16"/>
      <c r="AI13" s="16"/>
    </row>
    <row r="14" spans="1:36">
      <c r="A14" s="7" t="s">
        <v>29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>
        <f t="shared" si="0"/>
        <v>0</v>
      </c>
      <c r="O14" s="9"/>
      <c r="P14" s="10">
        <v>4200</v>
      </c>
      <c r="Q14" s="10">
        <v>2576</v>
      </c>
      <c r="R14" s="10">
        <v>3734</v>
      </c>
      <c r="S14" s="10">
        <v>4384.0000000000009</v>
      </c>
      <c r="T14" s="10">
        <v>6478.9999999999982</v>
      </c>
      <c r="U14" s="10">
        <v>8313.9999999999982</v>
      </c>
      <c r="V14" s="10">
        <v>8257.0000000000018</v>
      </c>
      <c r="W14" s="10">
        <v>9356.9999999999982</v>
      </c>
      <c r="X14" s="10">
        <v>8912.9999999999982</v>
      </c>
      <c r="Y14" s="10">
        <v>6060.9999999999991</v>
      </c>
      <c r="Z14" s="10">
        <v>4171</v>
      </c>
      <c r="AA14" s="10">
        <v>3554</v>
      </c>
      <c r="AB14" s="10">
        <f t="shared" si="1"/>
        <v>70000</v>
      </c>
      <c r="AC14" s="11">
        <f t="shared" si="2"/>
        <v>70000</v>
      </c>
      <c r="AD14" s="13"/>
      <c r="AE14" s="16"/>
      <c r="AF14" s="16"/>
      <c r="AG14" s="16"/>
      <c r="AI14" s="16"/>
    </row>
    <row r="15" spans="1:36">
      <c r="A15" s="7" t="s">
        <v>30</v>
      </c>
      <c r="B15" s="8">
        <v>1250.0000000000002</v>
      </c>
      <c r="C15" s="8">
        <v>1349.9999999999995</v>
      </c>
      <c r="D15" s="8">
        <v>1600</v>
      </c>
      <c r="E15" s="8">
        <v>1599.9999999999995</v>
      </c>
      <c r="F15" s="8">
        <v>2200.0000000000009</v>
      </c>
      <c r="G15" s="8">
        <v>2200</v>
      </c>
      <c r="H15" s="8">
        <v>2400.0000000000005</v>
      </c>
      <c r="I15" s="8">
        <v>2300.0000000000005</v>
      </c>
      <c r="J15" s="8">
        <v>2200</v>
      </c>
      <c r="K15" s="8">
        <v>1999.9999999999995</v>
      </c>
      <c r="L15" s="8">
        <v>1599.9999999999995</v>
      </c>
      <c r="M15" s="8">
        <v>1100</v>
      </c>
      <c r="N15" s="8">
        <f t="shared" si="0"/>
        <v>21800</v>
      </c>
      <c r="O15" s="9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>
        <f t="shared" si="1"/>
        <v>0</v>
      </c>
      <c r="AC15" s="11">
        <f t="shared" si="2"/>
        <v>21800</v>
      </c>
      <c r="AD15" s="13"/>
      <c r="AE15" s="16"/>
    </row>
    <row r="16" spans="1:36">
      <c r="A16" s="7" t="s">
        <v>31</v>
      </c>
      <c r="B16" s="8">
        <v>1500.0000000000002</v>
      </c>
      <c r="C16" s="8">
        <v>1600.0000000000005</v>
      </c>
      <c r="D16" s="8">
        <v>1700.0000000000005</v>
      </c>
      <c r="E16" s="8">
        <v>1900</v>
      </c>
      <c r="F16" s="8">
        <v>2300.0000000000005</v>
      </c>
      <c r="G16" s="8">
        <v>2499.9999999999995</v>
      </c>
      <c r="H16" s="8">
        <v>2700</v>
      </c>
      <c r="I16" s="8">
        <v>2800.0000000000005</v>
      </c>
      <c r="J16" s="8">
        <v>2600.0000000000005</v>
      </c>
      <c r="K16" s="8">
        <v>4500</v>
      </c>
      <c r="L16" s="8">
        <v>3100.0000000000009</v>
      </c>
      <c r="M16" s="8">
        <v>2100</v>
      </c>
      <c r="N16" s="8">
        <f t="shared" si="0"/>
        <v>29300.000000000004</v>
      </c>
      <c r="O16" s="9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>
        <f t="shared" si="1"/>
        <v>0</v>
      </c>
      <c r="AC16" s="11">
        <f t="shared" si="2"/>
        <v>29300.000000000004</v>
      </c>
      <c r="AD16" s="13"/>
    </row>
    <row r="17" spans="1:33">
      <c r="A17" s="7" t="s">
        <v>32</v>
      </c>
      <c r="B17" s="8">
        <v>4000</v>
      </c>
      <c r="C17" s="8">
        <v>10000</v>
      </c>
      <c r="D17" s="8">
        <v>9999.9999999999982</v>
      </c>
      <c r="E17" s="8">
        <v>7000</v>
      </c>
      <c r="F17" s="8">
        <v>7000</v>
      </c>
      <c r="G17" s="8">
        <v>6999.9999999999982</v>
      </c>
      <c r="H17" s="8">
        <v>7000.0000000000009</v>
      </c>
      <c r="I17" s="8">
        <v>7000.0000000000009</v>
      </c>
      <c r="J17" s="8">
        <v>7000.0000000000009</v>
      </c>
      <c r="K17" s="8">
        <v>7000</v>
      </c>
      <c r="L17" s="8">
        <v>7000</v>
      </c>
      <c r="M17" s="8">
        <v>6999.9999999999982</v>
      </c>
      <c r="N17" s="8">
        <f t="shared" si="0"/>
        <v>87000</v>
      </c>
      <c r="O17" s="9"/>
      <c r="P17" s="10">
        <v>10000</v>
      </c>
      <c r="Q17" s="10">
        <v>12000</v>
      </c>
      <c r="R17" s="10">
        <v>30500</v>
      </c>
      <c r="S17" s="10">
        <v>30000</v>
      </c>
      <c r="T17" s="10">
        <v>25000</v>
      </c>
      <c r="U17" s="10">
        <v>25000</v>
      </c>
      <c r="V17" s="10">
        <v>25000</v>
      </c>
      <c r="W17" s="10">
        <v>25000</v>
      </c>
      <c r="X17" s="10">
        <v>25000</v>
      </c>
      <c r="Y17" s="10">
        <v>35000</v>
      </c>
      <c r="Z17" s="10">
        <v>25000</v>
      </c>
      <c r="AA17" s="10">
        <v>10000</v>
      </c>
      <c r="AB17" s="10">
        <f>SUM(P17:AA17)</f>
        <v>277500</v>
      </c>
      <c r="AC17" s="11">
        <f t="shared" si="2"/>
        <v>364500</v>
      </c>
    </row>
    <row r="18" spans="1:33">
      <c r="A18" s="7" t="s">
        <v>33</v>
      </c>
      <c r="B18" s="8">
        <v>11568.536849748765</v>
      </c>
      <c r="C18" s="8">
        <v>8890.4157201540074</v>
      </c>
      <c r="D18" s="8">
        <v>9101.2204896223866</v>
      </c>
      <c r="E18" s="8">
        <v>14306.395207684471</v>
      </c>
      <c r="F18" s="8">
        <v>18484.288823271978</v>
      </c>
      <c r="G18" s="8">
        <v>21886.608999786931</v>
      </c>
      <c r="H18" s="8">
        <v>20531.922538754879</v>
      </c>
      <c r="I18" s="8">
        <v>20463.276787857158</v>
      </c>
      <c r="J18" s="8">
        <v>19034.710683378391</v>
      </c>
      <c r="K18" s="8">
        <v>16235.786026251091</v>
      </c>
      <c r="L18" s="8">
        <v>13654.806257108854</v>
      </c>
      <c r="M18" s="8">
        <v>13415.967431194149</v>
      </c>
      <c r="N18" s="8">
        <f t="shared" si="0"/>
        <v>187573.93581481307</v>
      </c>
      <c r="O18" s="9"/>
      <c r="P18" s="10">
        <v>340.46315025122999</v>
      </c>
      <c r="Q18" s="10">
        <v>281.58427984599581</v>
      </c>
      <c r="R18" s="10">
        <v>447.7795103776109</v>
      </c>
      <c r="S18" s="10">
        <v>2565.6047923155297</v>
      </c>
      <c r="T18" s="10">
        <v>298.71117672803155</v>
      </c>
      <c r="U18" s="10">
        <v>396.39100021309031</v>
      </c>
      <c r="V18" s="10">
        <v>372.07746124514335</v>
      </c>
      <c r="W18" s="10">
        <v>378.72321214284528</v>
      </c>
      <c r="X18" s="10">
        <v>422.28931662161546</v>
      </c>
      <c r="Y18" s="10">
        <v>9000</v>
      </c>
      <c r="Z18" s="10">
        <v>9000</v>
      </c>
      <c r="AA18" s="10">
        <v>1308.0325688058429</v>
      </c>
      <c r="AB18" s="10">
        <f t="shared" si="1"/>
        <v>24811.656468546935</v>
      </c>
      <c r="AC18" s="11">
        <f t="shared" si="2"/>
        <v>212385.59228336002</v>
      </c>
    </row>
    <row r="19" spans="1:33">
      <c r="A19" s="7" t="s">
        <v>34</v>
      </c>
      <c r="B19" s="8">
        <v>1000</v>
      </c>
      <c r="C19" s="8">
        <v>1054</v>
      </c>
      <c r="D19" s="8">
        <v>1099.9999999999998</v>
      </c>
      <c r="E19" s="8">
        <v>1299.9999999999998</v>
      </c>
      <c r="F19" s="8">
        <v>1699.9999999999995</v>
      </c>
      <c r="G19" s="8">
        <v>1900.0000000000005</v>
      </c>
      <c r="H19" s="8">
        <v>2349.9999999999991</v>
      </c>
      <c r="I19" s="8">
        <v>2399.9999999999995</v>
      </c>
      <c r="J19" s="8">
        <v>2199.9999999999995</v>
      </c>
      <c r="K19" s="8">
        <v>1600</v>
      </c>
      <c r="L19" s="8">
        <v>1199.9999999999998</v>
      </c>
      <c r="M19" s="8">
        <v>1000.0000000000005</v>
      </c>
      <c r="N19" s="8">
        <f t="shared" si="0"/>
        <v>18804</v>
      </c>
      <c r="O19" s="9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>
        <f t="shared" si="1"/>
        <v>0</v>
      </c>
      <c r="AC19" s="11">
        <f t="shared" si="2"/>
        <v>18804</v>
      </c>
    </row>
    <row r="20" spans="1:33">
      <c r="A20" s="7" t="s">
        <v>35</v>
      </c>
      <c r="B20" s="8">
        <v>7386.9497919709929</v>
      </c>
      <c r="C20" s="8">
        <v>6933.8899628895824</v>
      </c>
      <c r="D20" s="8">
        <v>8350.3740439570429</v>
      </c>
      <c r="E20" s="8">
        <v>11479.830165164549</v>
      </c>
      <c r="F20" s="8">
        <v>13030.764735133587</v>
      </c>
      <c r="G20" s="8">
        <v>12661.395424507085</v>
      </c>
      <c r="H20" s="8">
        <v>15328.796768514672</v>
      </c>
      <c r="I20" s="8">
        <v>16052.055142265004</v>
      </c>
      <c r="J20" s="8">
        <v>15715.812118682759</v>
      </c>
      <c r="K20" s="8">
        <v>13827.582803348445</v>
      </c>
      <c r="L20" s="8">
        <v>10992.417606320774</v>
      </c>
      <c r="M20" s="8">
        <v>8242.6292888259322</v>
      </c>
      <c r="N20" s="8">
        <f t="shared" si="0"/>
        <v>140002.49785158044</v>
      </c>
      <c r="O20" s="9"/>
      <c r="P20" s="10">
        <v>22613.050208029013</v>
      </c>
      <c r="Q20" s="10">
        <v>23066.110037110408</v>
      </c>
      <c r="R20" s="10">
        <v>23649.625956042953</v>
      </c>
      <c r="S20" s="10">
        <v>40000</v>
      </c>
      <c r="T20" s="10">
        <v>35000</v>
      </c>
      <c r="U20" s="10">
        <v>36986.604575492929</v>
      </c>
      <c r="V20" s="10">
        <v>39671.20323148532</v>
      </c>
      <c r="W20" s="10">
        <v>38947.944857734998</v>
      </c>
      <c r="X20" s="10">
        <v>36691.187881317259</v>
      </c>
      <c r="Y20" s="10">
        <v>37328.417196651557</v>
      </c>
      <c r="Z20" s="10">
        <v>31659.58239367924</v>
      </c>
      <c r="AA20" s="10">
        <v>25988.37071117407</v>
      </c>
      <c r="AB20" s="10">
        <f t="shared" si="1"/>
        <v>391602.09704871784</v>
      </c>
      <c r="AC20" s="11">
        <f t="shared" si="2"/>
        <v>531604.59490029828</v>
      </c>
    </row>
    <row r="21" spans="1:33">
      <c r="A21" s="7" t="s">
        <v>36</v>
      </c>
      <c r="B21" s="8"/>
      <c r="C21" s="8"/>
      <c r="D21" s="8"/>
      <c r="E21" s="8"/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/>
      <c r="N21" s="8">
        <f t="shared" si="0"/>
        <v>0</v>
      </c>
      <c r="O21" s="9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>
        <f t="shared" si="1"/>
        <v>0</v>
      </c>
      <c r="AC21" s="11">
        <f t="shared" si="2"/>
        <v>0</v>
      </c>
    </row>
    <row r="22" spans="1:33">
      <c r="A22" s="7" t="s">
        <v>37</v>
      </c>
      <c r="B22" s="8">
        <v>0</v>
      </c>
      <c r="C22" s="8">
        <v>0</v>
      </c>
      <c r="D22" s="8">
        <v>0</v>
      </c>
      <c r="E22" s="8">
        <v>0</v>
      </c>
      <c r="F22" s="8">
        <v>100</v>
      </c>
      <c r="G22" s="8">
        <v>150</v>
      </c>
      <c r="H22" s="8">
        <v>150</v>
      </c>
      <c r="I22" s="8">
        <v>300</v>
      </c>
      <c r="J22" s="8">
        <v>150.00000000000003</v>
      </c>
      <c r="K22" s="8">
        <v>100</v>
      </c>
      <c r="L22" s="8">
        <v>0</v>
      </c>
      <c r="M22" s="8">
        <v>0</v>
      </c>
      <c r="N22" s="8">
        <f t="shared" si="0"/>
        <v>950</v>
      </c>
      <c r="O22" s="9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>
        <f t="shared" si="1"/>
        <v>0</v>
      </c>
      <c r="AC22" s="11">
        <f t="shared" si="2"/>
        <v>950</v>
      </c>
    </row>
    <row r="23" spans="1:33">
      <c r="A23" s="7" t="s">
        <v>38</v>
      </c>
      <c r="B23" s="8">
        <v>878.00000000000023</v>
      </c>
      <c r="C23" s="8">
        <v>792</v>
      </c>
      <c r="D23" s="8">
        <v>890.99999999999989</v>
      </c>
      <c r="E23" s="8">
        <v>1182.9999999999998</v>
      </c>
      <c r="F23" s="8">
        <v>1223</v>
      </c>
      <c r="G23" s="8">
        <v>1182.9999999999998</v>
      </c>
      <c r="H23" s="8">
        <v>1247.0000000000005</v>
      </c>
      <c r="I23" s="8">
        <v>1247</v>
      </c>
      <c r="J23" s="8">
        <v>1207.0000000000002</v>
      </c>
      <c r="K23" s="8">
        <v>1247</v>
      </c>
      <c r="L23" s="8">
        <v>867</v>
      </c>
      <c r="M23" s="8">
        <v>895.99999999999989</v>
      </c>
      <c r="N23" s="8">
        <f t="shared" si="0"/>
        <v>12861</v>
      </c>
      <c r="O23" s="9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>
        <f t="shared" si="1"/>
        <v>0</v>
      </c>
      <c r="AC23" s="11">
        <f t="shared" si="2"/>
        <v>12861</v>
      </c>
    </row>
    <row r="24" spans="1:33">
      <c r="A24" s="7" t="s">
        <v>39</v>
      </c>
      <c r="B24" s="8">
        <v>399.99999999999989</v>
      </c>
      <c r="C24" s="8">
        <v>449.99999999999994</v>
      </c>
      <c r="D24" s="8">
        <v>400</v>
      </c>
      <c r="E24" s="8">
        <v>450</v>
      </c>
      <c r="F24" s="8">
        <v>500</v>
      </c>
      <c r="G24" s="8">
        <v>550</v>
      </c>
      <c r="H24" s="8">
        <v>600.00000000000011</v>
      </c>
      <c r="I24" s="8">
        <v>800</v>
      </c>
      <c r="J24" s="8">
        <v>700</v>
      </c>
      <c r="K24" s="8">
        <v>600</v>
      </c>
      <c r="L24" s="8">
        <v>449.99999999999994</v>
      </c>
      <c r="M24" s="8">
        <v>400.00000000000006</v>
      </c>
      <c r="N24" s="8">
        <f t="shared" si="0"/>
        <v>6300</v>
      </c>
      <c r="O24" s="9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>
        <f t="shared" si="1"/>
        <v>0</v>
      </c>
      <c r="AC24" s="11">
        <f t="shared" si="2"/>
        <v>6300</v>
      </c>
    </row>
    <row r="25" spans="1:33">
      <c r="A25" s="7" t="s">
        <v>40</v>
      </c>
      <c r="B25" s="8">
        <v>1727.2871116225549</v>
      </c>
      <c r="C25" s="8">
        <v>2094.8911637414767</v>
      </c>
      <c r="D25" s="8">
        <v>2026.0049653000447</v>
      </c>
      <c r="E25" s="8">
        <v>2773.5473479476482</v>
      </c>
      <c r="F25" s="8">
        <v>3565.0555244866973</v>
      </c>
      <c r="G25" s="8">
        <v>4111.6309637388213</v>
      </c>
      <c r="H25" s="8">
        <v>5119.3592044984807</v>
      </c>
      <c r="I25" s="8">
        <v>5201.454161174117</v>
      </c>
      <c r="J25" s="8">
        <v>4537.2360574808154</v>
      </c>
      <c r="K25" s="8">
        <v>4331.2183244949128</v>
      </c>
      <c r="L25" s="8">
        <v>3071.8508818634018</v>
      </c>
      <c r="M25" s="8">
        <v>2646.4229056854824</v>
      </c>
      <c r="N25" s="8">
        <f t="shared" si="0"/>
        <v>41205.958612034454</v>
      </c>
      <c r="O25" s="9"/>
      <c r="P25" s="10">
        <v>872.71288837744521</v>
      </c>
      <c r="Q25" s="10">
        <v>705.10883625852398</v>
      </c>
      <c r="R25" s="10">
        <v>1173.9950346999547</v>
      </c>
      <c r="S25" s="10">
        <v>1726.4526520523523</v>
      </c>
      <c r="T25" s="10">
        <v>1834.9444755133018</v>
      </c>
      <c r="U25" s="10">
        <v>1788.3690362611794</v>
      </c>
      <c r="V25" s="10">
        <v>1980.6407955015206</v>
      </c>
      <c r="W25" s="10">
        <v>2098.5458388258826</v>
      </c>
      <c r="X25" s="10">
        <v>1962.7639425191846</v>
      </c>
      <c r="Y25" s="10">
        <f>2068.78167550509+1000</f>
        <v>3068.7816755050899</v>
      </c>
      <c r="Z25" s="10">
        <f>2128.1491181366+1250</f>
        <v>3378.1491181366</v>
      </c>
      <c r="AA25" s="10">
        <f>1753.57709431452+944.2</f>
        <v>2697.7770943145201</v>
      </c>
      <c r="AB25" s="10">
        <f t="shared" si="1"/>
        <v>23288.241387965554</v>
      </c>
      <c r="AC25" s="11">
        <f t="shared" si="2"/>
        <v>64494.200000000012</v>
      </c>
    </row>
    <row r="26" spans="1:33">
      <c r="A26" s="7" t="s">
        <v>41</v>
      </c>
      <c r="B26" s="8">
        <v>1100.0000000000002</v>
      </c>
      <c r="C26" s="8">
        <v>1000</v>
      </c>
      <c r="D26" s="8">
        <v>1204.0000000000002</v>
      </c>
      <c r="E26" s="8">
        <v>1253.9999999999998</v>
      </c>
      <c r="F26" s="8">
        <v>1416.0000000000002</v>
      </c>
      <c r="G26" s="8">
        <v>1499.9999999999998</v>
      </c>
      <c r="H26" s="8">
        <v>1697</v>
      </c>
      <c r="I26" s="8">
        <v>1549</v>
      </c>
      <c r="J26" s="8">
        <v>1648.9999999999995</v>
      </c>
      <c r="K26" s="8">
        <v>1552</v>
      </c>
      <c r="L26" s="8">
        <v>1303.0000000000002</v>
      </c>
      <c r="M26" s="8">
        <v>969.00000000000023</v>
      </c>
      <c r="N26" s="8">
        <f t="shared" si="0"/>
        <v>16193</v>
      </c>
      <c r="O26" s="9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>
        <f t="shared" si="1"/>
        <v>0</v>
      </c>
      <c r="AC26" s="11">
        <f t="shared" si="2"/>
        <v>16193</v>
      </c>
    </row>
    <row r="27" spans="1:33">
      <c r="A27" s="7" t="s">
        <v>42</v>
      </c>
      <c r="B27" s="8">
        <v>325</v>
      </c>
      <c r="C27" s="8">
        <v>325</v>
      </c>
      <c r="D27" s="8">
        <v>325</v>
      </c>
      <c r="E27" s="8">
        <v>325.00000000000006</v>
      </c>
      <c r="F27" s="8">
        <v>475.00000000000011</v>
      </c>
      <c r="G27" s="8">
        <v>664.99999999999977</v>
      </c>
      <c r="H27" s="8">
        <v>765</v>
      </c>
      <c r="I27" s="8">
        <v>770.99999999999989</v>
      </c>
      <c r="J27" s="8">
        <v>753</v>
      </c>
      <c r="K27" s="8">
        <v>425</v>
      </c>
      <c r="L27" s="8">
        <v>225</v>
      </c>
      <c r="M27" s="8">
        <v>225</v>
      </c>
      <c r="N27" s="8">
        <f t="shared" si="0"/>
        <v>5604</v>
      </c>
      <c r="O27" s="9"/>
      <c r="P27" s="10"/>
      <c r="Q27" s="10"/>
      <c r="R27" s="10"/>
      <c r="S27" s="10"/>
      <c r="T27" s="10"/>
      <c r="U27" s="10"/>
      <c r="V27" s="10"/>
      <c r="W27" s="10"/>
      <c r="X27" s="10"/>
      <c r="Y27" s="10">
        <v>10000</v>
      </c>
      <c r="Z27" s="10">
        <v>10000</v>
      </c>
      <c r="AA27" s="10">
        <v>8000</v>
      </c>
      <c r="AB27" s="10">
        <f t="shared" si="1"/>
        <v>28000</v>
      </c>
      <c r="AC27" s="11">
        <f t="shared" si="2"/>
        <v>33604</v>
      </c>
    </row>
    <row r="28" spans="1:33">
      <c r="A28" s="7" t="s">
        <v>43</v>
      </c>
      <c r="B28" s="8">
        <v>8600.0000000000036</v>
      </c>
      <c r="C28" s="8">
        <v>8900.0000000000055</v>
      </c>
      <c r="D28" s="8">
        <v>9199.9999999999964</v>
      </c>
      <c r="E28" s="8">
        <v>9900.0000000000018</v>
      </c>
      <c r="F28" s="8">
        <v>11500</v>
      </c>
      <c r="G28" s="8">
        <v>11999.999999999991</v>
      </c>
      <c r="H28" s="8">
        <v>12499.999999999995</v>
      </c>
      <c r="I28" s="8">
        <v>12499.999999999996</v>
      </c>
      <c r="J28" s="8">
        <v>11999.999999999998</v>
      </c>
      <c r="K28" s="8">
        <v>11000.000000000007</v>
      </c>
      <c r="L28" s="8">
        <v>9100.0000000000018</v>
      </c>
      <c r="M28" s="8">
        <v>8400.0000000000073</v>
      </c>
      <c r="N28" s="8">
        <f t="shared" si="0"/>
        <v>125600</v>
      </c>
      <c r="O28" s="9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>
        <f t="shared" si="1"/>
        <v>0</v>
      </c>
      <c r="AC28" s="11">
        <f t="shared" si="2"/>
        <v>125600</v>
      </c>
    </row>
    <row r="29" spans="1:33">
      <c r="A29" s="7" t="s">
        <v>44</v>
      </c>
      <c r="B29" s="8">
        <v>2811.7063242267841</v>
      </c>
      <c r="C29" s="8">
        <v>3675.1290018899035</v>
      </c>
      <c r="D29" s="8">
        <v>2514.0237374697026</v>
      </c>
      <c r="E29" s="8">
        <v>3660.8523587023401</v>
      </c>
      <c r="F29" s="8">
        <v>5790.9961114982916</v>
      </c>
      <c r="G29" s="8">
        <v>6445.3121040628403</v>
      </c>
      <c r="H29" s="8">
        <v>7380.4305928297272</v>
      </c>
      <c r="I29" s="8">
        <v>8183.5037947403107</v>
      </c>
      <c r="J29" s="8">
        <v>6983.5180069624867</v>
      </c>
      <c r="K29" s="8">
        <v>4266.8742422572468</v>
      </c>
      <c r="L29" s="8">
        <v>4810.4606139887583</v>
      </c>
      <c r="M29" s="8">
        <v>3085.7902763632155</v>
      </c>
      <c r="N29" s="8">
        <f t="shared" si="0"/>
        <v>59608.597164991603</v>
      </c>
      <c r="O29" s="9"/>
      <c r="P29" s="10">
        <v>1288.2936757732182</v>
      </c>
      <c r="Q29" s="10">
        <v>924.8709981100958</v>
      </c>
      <c r="R29" s="10">
        <v>985.97626253029716</v>
      </c>
      <c r="S29" s="10">
        <v>1339.1476412976606</v>
      </c>
      <c r="T29" s="10">
        <v>2209.0038885017075</v>
      </c>
      <c r="U29" s="10">
        <v>2554.6878959371561</v>
      </c>
      <c r="V29" s="10">
        <v>2619.5694071702737</v>
      </c>
      <c r="W29" s="10">
        <v>2816.4962052596861</v>
      </c>
      <c r="X29" s="10">
        <v>2516.4819930375124</v>
      </c>
      <c r="Y29" s="10">
        <v>1733.1257577427536</v>
      </c>
      <c r="Z29" s="10">
        <v>1689.5393860112417</v>
      </c>
      <c r="AA29" s="10">
        <v>1414.2097236367863</v>
      </c>
      <c r="AB29" s="10">
        <f>SUM(P29:AA29)</f>
        <v>22091.40283500839</v>
      </c>
      <c r="AC29" s="11">
        <f t="shared" si="2"/>
        <v>81700</v>
      </c>
    </row>
    <row r="30" spans="1:33">
      <c r="A30" s="1" t="s">
        <v>45</v>
      </c>
      <c r="B30" s="8">
        <v>59526.53372792618</v>
      </c>
      <c r="C30" s="8">
        <v>65144.622348659766</v>
      </c>
      <c r="D30" s="8">
        <v>67489.813063557536</v>
      </c>
      <c r="E30" s="8">
        <v>78132.187261834886</v>
      </c>
      <c r="F30" s="8">
        <v>95359.955247545644</v>
      </c>
      <c r="G30" s="8">
        <v>104391.45448833285</v>
      </c>
      <c r="H30" s="8">
        <v>112591.32304357004</v>
      </c>
      <c r="I30" s="8">
        <v>114024.52824934767</v>
      </c>
      <c r="J30" s="8">
        <v>106316.46794911349</v>
      </c>
      <c r="K30" s="8">
        <v>93166.955552412546</v>
      </c>
      <c r="L30" s="8">
        <v>77929.241222261538</v>
      </c>
      <c r="M30" s="8">
        <v>66776.154920614848</v>
      </c>
      <c r="N30" s="8">
        <f>SUM(N4:N29)</f>
        <v>1040849.237075177</v>
      </c>
      <c r="O30" s="18"/>
      <c r="P30" s="10">
        <v>46876.466272073827</v>
      </c>
      <c r="Q30" s="10">
        <v>39775.377651340234</v>
      </c>
      <c r="R30" s="10">
        <v>57334.186936442464</v>
      </c>
      <c r="S30" s="10">
        <v>60475.812738165114</v>
      </c>
      <c r="T30" s="10">
        <v>60987.044752454363</v>
      </c>
      <c r="U30" s="10">
        <v>68839.545511667166</v>
      </c>
      <c r="V30" s="10">
        <v>72413.676956429961</v>
      </c>
      <c r="W30" s="10">
        <v>72841.471750652316</v>
      </c>
      <c r="X30" s="10">
        <v>74791.532050886526</v>
      </c>
      <c r="Y30" s="10">
        <v>76914.044447587468</v>
      </c>
      <c r="Z30" s="10">
        <v>58774.758777738491</v>
      </c>
      <c r="AA30" s="10">
        <v>41667.845079385152</v>
      </c>
      <c r="AB30" s="10">
        <f>SUM(AB4:AB29)</f>
        <v>883461.16727528279</v>
      </c>
      <c r="AC30" s="11">
        <f t="shared" si="2"/>
        <v>1924310.4043504598</v>
      </c>
      <c r="AE30" s="1">
        <v>1924310.3929869998</v>
      </c>
      <c r="AF30" s="17">
        <f>AE30-AC30</f>
        <v>-1.1363459983840585E-2</v>
      </c>
      <c r="AG30" s="17"/>
    </row>
  </sheetData>
  <mergeCells count="2">
    <mergeCell ref="A1:B1"/>
    <mergeCell ref="AC2:A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H30"/>
  <sheetViews>
    <sheetView tabSelected="1" workbookViewId="0">
      <selection sqref="A1:XFD1048576"/>
    </sheetView>
  </sheetViews>
  <sheetFormatPr defaultRowHeight="15"/>
  <cols>
    <col min="1" max="1" width="17" style="1" bestFit="1" customWidth="1"/>
    <col min="2" max="2" width="16.28515625" style="1" bestFit="1" customWidth="1"/>
    <col min="3" max="7" width="7.5703125" style="1" bestFit="1" customWidth="1"/>
    <col min="8" max="10" width="8.5703125" style="1" bestFit="1" customWidth="1"/>
    <col min="11" max="13" width="7.5703125" style="1" bestFit="1" customWidth="1"/>
    <col min="14" max="14" width="8.7109375" style="1" bestFit="1" customWidth="1"/>
    <col min="15" max="15" width="1.7109375" style="1" customWidth="1"/>
    <col min="16" max="25" width="7.5703125" style="1" bestFit="1" customWidth="1"/>
    <col min="26" max="26" width="11.28515625" style="1" bestFit="1" customWidth="1"/>
    <col min="27" max="27" width="7.5703125" style="1" bestFit="1" customWidth="1"/>
    <col min="28" max="28" width="8.7109375" style="1" bestFit="1" customWidth="1"/>
    <col min="29" max="29" width="9.5703125" style="1" bestFit="1" customWidth="1"/>
    <col min="30" max="31" width="7.5703125" style="1" bestFit="1" customWidth="1"/>
    <col min="32" max="32" width="9.7109375" style="1" bestFit="1" customWidth="1"/>
    <col min="33" max="33" width="7.5703125" style="1" bestFit="1" customWidth="1"/>
    <col min="34" max="34" width="19.140625" style="1" bestFit="1" customWidth="1"/>
    <col min="35" max="39" width="7.5703125" style="1" bestFit="1" customWidth="1"/>
    <col min="40" max="40" width="19.42578125" style="1" bestFit="1" customWidth="1"/>
    <col min="41" max="41" width="10.42578125" style="1" bestFit="1" customWidth="1"/>
    <col min="42" max="45" width="6.5703125" style="1" bestFit="1" customWidth="1"/>
    <col min="46" max="49" width="7.5703125" style="1" bestFit="1" customWidth="1"/>
    <col min="50" max="52" width="6.5703125" style="1" bestFit="1" customWidth="1"/>
    <col min="53" max="53" width="13.5703125" style="1" bestFit="1" customWidth="1"/>
    <col min="54" max="54" width="9.7109375" style="1" bestFit="1" customWidth="1"/>
    <col min="55" max="65" width="6.5703125" style="1" bestFit="1" customWidth="1"/>
    <col min="66" max="66" width="12.7109375" style="1" bestFit="1" customWidth="1"/>
    <col min="67" max="67" width="17.7109375" style="1" bestFit="1" customWidth="1"/>
    <col min="68" max="69" width="3.5703125" style="1" bestFit="1" customWidth="1"/>
    <col min="70" max="70" width="20.85546875" style="1" bestFit="1" customWidth="1"/>
    <col min="71" max="71" width="17.5703125" style="1" bestFit="1" customWidth="1"/>
    <col min="72" max="72" width="5.5703125" style="1" bestFit="1" customWidth="1"/>
    <col min="73" max="82" width="6.5703125" style="1" bestFit="1" customWidth="1"/>
    <col min="83" max="83" width="20.7109375" style="1" bestFit="1" customWidth="1"/>
    <col min="84" max="84" width="21.85546875" style="1" bestFit="1" customWidth="1"/>
    <col min="85" max="95" width="7.5703125" style="1" bestFit="1" customWidth="1"/>
    <col min="96" max="96" width="25" style="1" bestFit="1" customWidth="1"/>
    <col min="97" max="97" width="17.28515625" style="1" bestFit="1" customWidth="1"/>
    <col min="98" max="102" width="5.5703125" style="1" bestFit="1" customWidth="1"/>
    <col min="103" max="106" width="6.5703125" style="1" bestFit="1" customWidth="1"/>
    <col min="107" max="108" width="5.5703125" style="1" bestFit="1" customWidth="1"/>
    <col min="109" max="109" width="20.42578125" style="1" bestFit="1" customWidth="1"/>
    <col min="110" max="110" width="20.7109375" style="1" bestFit="1" customWidth="1"/>
    <col min="111" max="121" width="7.5703125" style="1" bestFit="1" customWidth="1"/>
    <col min="122" max="122" width="23.85546875" style="1" bestFit="1" customWidth="1"/>
    <col min="123" max="123" width="24.28515625" style="1" bestFit="1" customWidth="1"/>
    <col min="124" max="125" width="6.5703125" style="1" bestFit="1" customWidth="1"/>
    <col min="126" max="134" width="7.5703125" style="1" bestFit="1" customWidth="1"/>
    <col min="135" max="135" width="27.42578125" style="1" bestFit="1" customWidth="1"/>
    <col min="136" max="136" width="8.85546875" style="1" bestFit="1" customWidth="1"/>
    <col min="137" max="147" width="5.5703125" style="1" bestFit="1" customWidth="1"/>
    <col min="148" max="148" width="11.85546875" style="1" bestFit="1" customWidth="1"/>
    <col min="149" max="149" width="19.5703125" style="1" bestFit="1" customWidth="1"/>
    <col min="150" max="151" width="6.5703125" style="1" bestFit="1" customWidth="1"/>
    <col min="152" max="159" width="7.5703125" style="1" bestFit="1" customWidth="1"/>
    <col min="160" max="160" width="6.5703125" style="1" bestFit="1" customWidth="1"/>
    <col min="161" max="161" width="22.7109375" style="1" bestFit="1" customWidth="1"/>
    <col min="162" max="162" width="11.28515625" style="1" bestFit="1" customWidth="1"/>
    <col min="163" max="16384" width="9.140625" style="1"/>
  </cols>
  <sheetData>
    <row r="1" spans="1:29" ht="23.25">
      <c r="A1" s="21" t="s">
        <v>46</v>
      </c>
      <c r="B1" s="21"/>
    </row>
    <row r="2" spans="1:29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 t="s">
        <v>2</v>
      </c>
      <c r="O2" s="3"/>
      <c r="P2" s="4" t="s">
        <v>3</v>
      </c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 t="s">
        <v>4</v>
      </c>
      <c r="AC2" s="22" t="s">
        <v>5</v>
      </c>
    </row>
    <row r="3" spans="1:29">
      <c r="B3" s="2" t="s">
        <v>6</v>
      </c>
      <c r="C3" s="2" t="s">
        <v>7</v>
      </c>
      <c r="D3" s="2" t="s">
        <v>8</v>
      </c>
      <c r="E3" s="2" t="s">
        <v>9</v>
      </c>
      <c r="F3" s="2" t="s">
        <v>10</v>
      </c>
      <c r="G3" s="2" t="s">
        <v>11</v>
      </c>
      <c r="H3" s="2" t="s">
        <v>12</v>
      </c>
      <c r="I3" s="2" t="s">
        <v>13</v>
      </c>
      <c r="J3" s="2" t="s">
        <v>14</v>
      </c>
      <c r="K3" s="2" t="s">
        <v>15</v>
      </c>
      <c r="L3" s="2" t="s">
        <v>16</v>
      </c>
      <c r="M3" s="2" t="s">
        <v>17</v>
      </c>
      <c r="N3" s="2" t="s">
        <v>18</v>
      </c>
      <c r="O3" s="5"/>
      <c r="P3" s="4" t="s">
        <v>6</v>
      </c>
      <c r="Q3" s="4" t="s">
        <v>7</v>
      </c>
      <c r="R3" s="4" t="s">
        <v>8</v>
      </c>
      <c r="S3" s="4" t="s">
        <v>9</v>
      </c>
      <c r="T3" s="4" t="s">
        <v>10</v>
      </c>
      <c r="U3" s="4" t="s">
        <v>11</v>
      </c>
      <c r="V3" s="4" t="s">
        <v>12</v>
      </c>
      <c r="W3" s="4" t="s">
        <v>13</v>
      </c>
      <c r="X3" s="4" t="s">
        <v>14</v>
      </c>
      <c r="Y3" s="4" t="s">
        <v>15</v>
      </c>
      <c r="Z3" s="4" t="s">
        <v>16</v>
      </c>
      <c r="AA3" s="4" t="s">
        <v>17</v>
      </c>
      <c r="AB3" s="4" t="s">
        <v>18</v>
      </c>
      <c r="AC3" s="22"/>
    </row>
    <row r="4" spans="1:29">
      <c r="A4" s="7" t="s">
        <v>19</v>
      </c>
      <c r="B4" s="8">
        <v>732.47899051392301</v>
      </c>
      <c r="C4" s="8">
        <v>1101.0180443375152</v>
      </c>
      <c r="D4" s="8">
        <v>1035.8083999544942</v>
      </c>
      <c r="E4" s="8">
        <v>830.19489114822454</v>
      </c>
      <c r="F4" s="8">
        <v>843.20017754105675</v>
      </c>
      <c r="G4" s="8">
        <v>879.43508426259734</v>
      </c>
      <c r="H4" s="8">
        <v>838.62064653285825</v>
      </c>
      <c r="I4" s="8">
        <v>884.10030391825796</v>
      </c>
      <c r="J4" s="8">
        <v>760.99393790949739</v>
      </c>
      <c r="K4" s="8">
        <v>506.15015384615384</v>
      </c>
      <c r="L4" s="8">
        <v>556.97576971068736</v>
      </c>
      <c r="M4" s="8">
        <v>746.41413170723172</v>
      </c>
      <c r="N4" s="8">
        <f>SUM(B4:M4)</f>
        <v>9715.390531382498</v>
      </c>
      <c r="O4" s="9"/>
      <c r="P4" s="10">
        <v>720.52100948607699</v>
      </c>
      <c r="Q4" s="10">
        <v>430.98195566248495</v>
      </c>
      <c r="R4" s="10">
        <v>614.19160004550588</v>
      </c>
      <c r="S4" s="10">
        <v>559.8051088517758</v>
      </c>
      <c r="T4" s="10">
        <v>626.79982245894371</v>
      </c>
      <c r="U4" s="10">
        <v>557.56491573740254</v>
      </c>
      <c r="V4" s="10">
        <v>1171.379353467142</v>
      </c>
      <c r="W4" s="10">
        <v>1021.8996960817421</v>
      </c>
      <c r="X4" s="10">
        <v>1176.0060620905028</v>
      </c>
      <c r="Y4" s="10">
        <v>1227.8498461538461</v>
      </c>
      <c r="Z4" s="10">
        <v>965.02423028931253</v>
      </c>
      <c r="AA4" s="10">
        <v>712.58586829276817</v>
      </c>
      <c r="AB4" s="10">
        <f>SUM(P4:AA4)</f>
        <v>9784.6094686175038</v>
      </c>
      <c r="AC4" s="11">
        <f>AB4+N4</f>
        <v>19500</v>
      </c>
    </row>
    <row r="5" spans="1:29">
      <c r="A5" s="7" t="s">
        <v>20</v>
      </c>
      <c r="B5" s="8">
        <v>787</v>
      </c>
      <c r="C5" s="8">
        <v>721</v>
      </c>
      <c r="D5" s="8">
        <v>735</v>
      </c>
      <c r="E5" s="8">
        <v>864.00000000000023</v>
      </c>
      <c r="F5" s="8">
        <v>987.00000000000023</v>
      </c>
      <c r="G5" s="8">
        <v>1019</v>
      </c>
      <c r="H5" s="8">
        <v>1132</v>
      </c>
      <c r="I5" s="8">
        <v>1162</v>
      </c>
      <c r="J5" s="8">
        <v>1104.0000000000002</v>
      </c>
      <c r="K5" s="8">
        <v>1071.9999999999998</v>
      </c>
      <c r="L5" s="8">
        <v>906</v>
      </c>
      <c r="M5" s="8">
        <v>726.99999999999989</v>
      </c>
      <c r="N5" s="8">
        <f t="shared" ref="N5:N29" si="0">SUM(B5:M5)</f>
        <v>11216</v>
      </c>
      <c r="O5" s="9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>
        <f t="shared" ref="AB5:AB28" si="1">SUM(P5:AA5)</f>
        <v>0</v>
      </c>
      <c r="AC5" s="11">
        <f t="shared" ref="AC5:AC29" si="2">AB5+N5</f>
        <v>11216</v>
      </c>
    </row>
    <row r="6" spans="1:29">
      <c r="A6" s="7" t="s">
        <v>21</v>
      </c>
      <c r="B6" s="8">
        <v>454.00000000000006</v>
      </c>
      <c r="C6" s="8">
        <v>412</v>
      </c>
      <c r="D6" s="8">
        <v>418</v>
      </c>
      <c r="E6" s="8">
        <v>470</v>
      </c>
      <c r="F6" s="8">
        <v>530</v>
      </c>
      <c r="G6" s="8">
        <v>653.99999999999989</v>
      </c>
      <c r="H6" s="8">
        <v>842.00000000000011</v>
      </c>
      <c r="I6" s="8">
        <v>859.99999999999989</v>
      </c>
      <c r="J6" s="8">
        <v>905</v>
      </c>
      <c r="K6" s="8">
        <v>724.00000000000011</v>
      </c>
      <c r="L6" s="8">
        <v>525</v>
      </c>
      <c r="M6" s="8">
        <v>480.99999999999994</v>
      </c>
      <c r="N6" s="8">
        <f t="shared" si="0"/>
        <v>7275</v>
      </c>
      <c r="O6" s="9"/>
      <c r="P6" s="10"/>
      <c r="Q6" s="10"/>
      <c r="R6" s="10"/>
      <c r="S6" s="10"/>
      <c r="T6" s="10"/>
      <c r="U6" s="10"/>
      <c r="V6" s="10"/>
      <c r="W6" s="10"/>
      <c r="X6" s="10"/>
      <c r="Y6" s="10">
        <v>2000</v>
      </c>
      <c r="Z6" s="10">
        <v>2000</v>
      </c>
      <c r="AA6" s="10">
        <v>2000</v>
      </c>
      <c r="AB6" s="10">
        <f t="shared" si="1"/>
        <v>6000</v>
      </c>
      <c r="AC6" s="11">
        <f t="shared" si="2"/>
        <v>13275</v>
      </c>
    </row>
    <row r="7" spans="1:29">
      <c r="A7" s="7" t="s">
        <v>22</v>
      </c>
      <c r="B7" s="8">
        <v>7000.0000000000018</v>
      </c>
      <c r="C7" s="8">
        <v>7500</v>
      </c>
      <c r="D7" s="8">
        <v>7700</v>
      </c>
      <c r="E7" s="8">
        <v>7800.0000000000018</v>
      </c>
      <c r="F7" s="8">
        <v>9999.9999999999982</v>
      </c>
      <c r="G7" s="8">
        <v>11100.000000000002</v>
      </c>
      <c r="H7" s="8">
        <v>12000</v>
      </c>
      <c r="I7" s="8">
        <v>12199.999999999998</v>
      </c>
      <c r="J7" s="8">
        <v>11299.999999999998</v>
      </c>
      <c r="K7" s="8">
        <v>9200.0000000000018</v>
      </c>
      <c r="L7" s="8">
        <v>8200</v>
      </c>
      <c r="M7" s="8">
        <v>6999.9999999999991</v>
      </c>
      <c r="N7" s="8">
        <f t="shared" si="0"/>
        <v>111000</v>
      </c>
      <c r="O7" s="9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>
        <f t="shared" si="1"/>
        <v>0</v>
      </c>
      <c r="AC7" s="11">
        <f t="shared" si="2"/>
        <v>111000</v>
      </c>
    </row>
    <row r="8" spans="1:29">
      <c r="A8" s="7" t="s">
        <v>23</v>
      </c>
      <c r="B8" s="8">
        <v>2799.9999999999991</v>
      </c>
      <c r="C8" s="8">
        <v>2700.0000000000009</v>
      </c>
      <c r="D8" s="8">
        <v>2800</v>
      </c>
      <c r="E8" s="8">
        <v>2999.9999999999995</v>
      </c>
      <c r="F8" s="8">
        <v>3400</v>
      </c>
      <c r="G8" s="8">
        <v>3600.0000000000018</v>
      </c>
      <c r="H8" s="8">
        <v>3999.9999999999982</v>
      </c>
      <c r="I8" s="8">
        <v>4100.0000000000009</v>
      </c>
      <c r="J8" s="8">
        <v>3599.9999999999973</v>
      </c>
      <c r="K8" s="8">
        <v>3400</v>
      </c>
      <c r="L8" s="8">
        <v>3099.9999999999991</v>
      </c>
      <c r="M8" s="8">
        <v>2799.9999999999991</v>
      </c>
      <c r="N8" s="8">
        <f t="shared" si="0"/>
        <v>39300</v>
      </c>
      <c r="O8" s="9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>
        <f t="shared" si="1"/>
        <v>0</v>
      </c>
      <c r="AC8" s="11">
        <f t="shared" si="2"/>
        <v>39300</v>
      </c>
    </row>
    <row r="9" spans="1:29">
      <c r="A9" s="7" t="s">
        <v>24</v>
      </c>
      <c r="B9" s="8">
        <v>200</v>
      </c>
      <c r="C9" s="8">
        <v>200.00000000000006</v>
      </c>
      <c r="D9" s="8">
        <v>175</v>
      </c>
      <c r="E9" s="8">
        <v>174.99999999999997</v>
      </c>
      <c r="F9" s="8">
        <v>175</v>
      </c>
      <c r="G9" s="8">
        <v>175</v>
      </c>
      <c r="H9" s="8">
        <v>175</v>
      </c>
      <c r="I9" s="8">
        <v>175</v>
      </c>
      <c r="J9" s="8">
        <v>174.99999999999997</v>
      </c>
      <c r="K9" s="8">
        <v>175</v>
      </c>
      <c r="L9" s="8">
        <v>175</v>
      </c>
      <c r="M9" s="8">
        <v>174.99999999999997</v>
      </c>
      <c r="N9" s="8">
        <f t="shared" si="0"/>
        <v>2150</v>
      </c>
      <c r="O9" s="9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>
        <f t="shared" si="1"/>
        <v>0</v>
      </c>
      <c r="AC9" s="11">
        <f t="shared" si="2"/>
        <v>2150</v>
      </c>
    </row>
    <row r="10" spans="1:29">
      <c r="A10" s="7" t="s">
        <v>25</v>
      </c>
      <c r="B10" s="8">
        <v>1689.6718949225369</v>
      </c>
      <c r="C10" s="8">
        <v>1497.9689069503006</v>
      </c>
      <c r="D10" s="8">
        <v>2830.5110099146887</v>
      </c>
      <c r="E10" s="8">
        <v>3280.0731896100342</v>
      </c>
      <c r="F10" s="8">
        <v>5133.5029696885495</v>
      </c>
      <c r="G10" s="8">
        <v>5481.0933382440944</v>
      </c>
      <c r="H10" s="8">
        <v>7206.4980720509575</v>
      </c>
      <c r="I10" s="8">
        <v>7185.7645131938116</v>
      </c>
      <c r="J10" s="8">
        <v>7055.0614251517027</v>
      </c>
      <c r="K10" s="8">
        <v>5541.7648019194057</v>
      </c>
      <c r="L10" s="8">
        <v>3478.2155976457407</v>
      </c>
      <c r="M10" s="8">
        <v>2275.0090493758007</v>
      </c>
      <c r="N10" s="8">
        <f t="shared" si="0"/>
        <v>52655.134768667631</v>
      </c>
      <c r="O10" s="9"/>
      <c r="P10" s="10">
        <v>1170.3281050774633</v>
      </c>
      <c r="Q10" s="10">
        <v>922.03109304969871</v>
      </c>
      <c r="R10" s="10">
        <v>1750</v>
      </c>
      <c r="S10" s="10">
        <v>1600</v>
      </c>
      <c r="T10" s="10">
        <v>2100</v>
      </c>
      <c r="U10" s="10">
        <v>2200</v>
      </c>
      <c r="V10" s="10">
        <v>2700</v>
      </c>
      <c r="W10" s="10">
        <v>2500</v>
      </c>
      <c r="X10" s="10">
        <v>2700</v>
      </c>
      <c r="Y10" s="10">
        <v>2500</v>
      </c>
      <c r="Z10" s="10">
        <v>1600</v>
      </c>
      <c r="AA10" s="10">
        <v>1700</v>
      </c>
      <c r="AB10" s="10">
        <f t="shared" si="1"/>
        <v>23442.35919812716</v>
      </c>
      <c r="AC10" s="11">
        <f t="shared" si="2"/>
        <v>76097.493966794791</v>
      </c>
    </row>
    <row r="11" spans="1:29">
      <c r="A11" s="7" t="s">
        <v>26</v>
      </c>
      <c r="B11" s="8">
        <v>500</v>
      </c>
      <c r="C11" s="8">
        <v>499.99999999999989</v>
      </c>
      <c r="D11" s="8">
        <v>700.00000000000011</v>
      </c>
      <c r="E11" s="8">
        <v>800.00000000000023</v>
      </c>
      <c r="F11" s="8">
        <v>800</v>
      </c>
      <c r="G11" s="8">
        <v>800</v>
      </c>
      <c r="H11" s="8">
        <v>1000</v>
      </c>
      <c r="I11" s="8">
        <v>1000</v>
      </c>
      <c r="J11" s="8">
        <v>900</v>
      </c>
      <c r="K11" s="8">
        <v>800</v>
      </c>
      <c r="L11" s="8">
        <v>699.99999999999989</v>
      </c>
      <c r="M11" s="8">
        <v>500</v>
      </c>
      <c r="N11" s="8">
        <f t="shared" si="0"/>
        <v>9000</v>
      </c>
      <c r="O11" s="9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>
        <f t="shared" si="1"/>
        <v>0</v>
      </c>
      <c r="AC11" s="11">
        <f t="shared" si="2"/>
        <v>9000</v>
      </c>
    </row>
    <row r="12" spans="1:29">
      <c r="A12" s="7" t="s">
        <v>27</v>
      </c>
      <c r="B12" s="8">
        <v>407</v>
      </c>
      <c r="C12" s="8">
        <v>593.99999999999989</v>
      </c>
      <c r="D12" s="8">
        <v>619.00000000000011</v>
      </c>
      <c r="E12" s="8">
        <v>736.99999999999989</v>
      </c>
      <c r="F12" s="8">
        <v>831</v>
      </c>
      <c r="G12" s="8">
        <v>848.00000000000034</v>
      </c>
      <c r="H12" s="8">
        <v>1081.0000000000002</v>
      </c>
      <c r="I12" s="8">
        <v>864.99999999999989</v>
      </c>
      <c r="J12" s="8">
        <v>691.99999999999977</v>
      </c>
      <c r="K12" s="8">
        <v>718.00000000000011</v>
      </c>
      <c r="L12" s="8">
        <v>701</v>
      </c>
      <c r="M12" s="8">
        <v>476.00000000000011</v>
      </c>
      <c r="N12" s="8">
        <f t="shared" si="0"/>
        <v>8569.0000000000018</v>
      </c>
      <c r="O12" s="9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>
        <f t="shared" si="1"/>
        <v>0</v>
      </c>
      <c r="AC12" s="11">
        <f t="shared" si="2"/>
        <v>8569.0000000000018</v>
      </c>
    </row>
    <row r="13" spans="1:29">
      <c r="A13" s="7" t="s">
        <v>28</v>
      </c>
      <c r="B13" s="8">
        <v>1127.9999999999995</v>
      </c>
      <c r="C13" s="8">
        <v>1122</v>
      </c>
      <c r="D13" s="8">
        <v>1181.9999999999998</v>
      </c>
      <c r="E13" s="8">
        <v>1333</v>
      </c>
      <c r="F13" s="8">
        <v>1453.9999999999998</v>
      </c>
      <c r="G13" s="8">
        <v>1596</v>
      </c>
      <c r="H13" s="8">
        <v>2008</v>
      </c>
      <c r="I13" s="8">
        <v>1918</v>
      </c>
      <c r="J13" s="8">
        <v>1863.0000000000009</v>
      </c>
      <c r="K13" s="8">
        <v>1636.0000000000005</v>
      </c>
      <c r="L13" s="8">
        <v>1558</v>
      </c>
      <c r="M13" s="8">
        <v>1490.0000000000002</v>
      </c>
      <c r="N13" s="8">
        <f t="shared" si="0"/>
        <v>18288</v>
      </c>
      <c r="O13" s="9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>
        <f t="shared" si="1"/>
        <v>0</v>
      </c>
      <c r="AC13" s="11">
        <f t="shared" si="2"/>
        <v>18288</v>
      </c>
    </row>
    <row r="14" spans="1:29">
      <c r="A14" s="7" t="s">
        <v>29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>
        <f t="shared" si="0"/>
        <v>0</v>
      </c>
      <c r="O14" s="9"/>
      <c r="P14" s="10">
        <v>4200</v>
      </c>
      <c r="Q14" s="10">
        <v>2576</v>
      </c>
      <c r="R14" s="10">
        <v>3734</v>
      </c>
      <c r="S14" s="10">
        <v>4384.0000000000009</v>
      </c>
      <c r="T14" s="10">
        <v>6478.9999999999982</v>
      </c>
      <c r="U14" s="10">
        <v>8313.9999999999982</v>
      </c>
      <c r="V14" s="10">
        <v>8257.0000000000018</v>
      </c>
      <c r="W14" s="10">
        <v>9356.9999999999982</v>
      </c>
      <c r="X14" s="10">
        <v>8912.9999999999982</v>
      </c>
      <c r="Y14" s="10">
        <v>6060.9999999999991</v>
      </c>
      <c r="Z14" s="10">
        <v>4171</v>
      </c>
      <c r="AA14" s="10">
        <v>3554</v>
      </c>
      <c r="AB14" s="10">
        <f t="shared" si="1"/>
        <v>70000</v>
      </c>
      <c r="AC14" s="11">
        <f t="shared" si="2"/>
        <v>70000</v>
      </c>
    </row>
    <row r="15" spans="1:29">
      <c r="A15" s="7" t="s">
        <v>30</v>
      </c>
      <c r="B15" s="8">
        <v>1723.0000000000005</v>
      </c>
      <c r="C15" s="8">
        <v>1268.9999999999998</v>
      </c>
      <c r="D15" s="8">
        <v>1588</v>
      </c>
      <c r="E15" s="8">
        <v>1441.9999999999998</v>
      </c>
      <c r="F15" s="8">
        <v>2084.0000000000009</v>
      </c>
      <c r="G15" s="8">
        <v>2136</v>
      </c>
      <c r="H15" s="8">
        <v>2403.0000000000005</v>
      </c>
      <c r="I15" s="8">
        <v>2485.0000000000005</v>
      </c>
      <c r="J15" s="8">
        <v>2242</v>
      </c>
      <c r="K15" s="8">
        <v>2148.9999999999995</v>
      </c>
      <c r="L15" s="8">
        <v>1946.9999999999995</v>
      </c>
      <c r="M15" s="8">
        <v>1675</v>
      </c>
      <c r="N15" s="8">
        <f t="shared" si="0"/>
        <v>23143</v>
      </c>
      <c r="O15" s="9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>
        <f t="shared" si="1"/>
        <v>0</v>
      </c>
      <c r="AC15" s="11">
        <f t="shared" si="2"/>
        <v>23143</v>
      </c>
    </row>
    <row r="16" spans="1:29">
      <c r="A16" s="7" t="s">
        <v>31</v>
      </c>
      <c r="B16" s="8">
        <v>1590.0000000000005</v>
      </c>
      <c r="C16" s="8">
        <v>1411.0000000000002</v>
      </c>
      <c r="D16" s="8">
        <v>1517.0000000000002</v>
      </c>
      <c r="E16" s="8">
        <v>1800</v>
      </c>
      <c r="F16" s="8">
        <v>2269.0000000000005</v>
      </c>
      <c r="G16" s="8">
        <v>2349.9999999999995</v>
      </c>
      <c r="H16" s="8">
        <v>2690</v>
      </c>
      <c r="I16" s="8">
        <v>2770.0000000000005</v>
      </c>
      <c r="J16" s="8">
        <v>2440.0000000000005</v>
      </c>
      <c r="K16" s="8">
        <v>5209</v>
      </c>
      <c r="L16" s="8">
        <v>2349.0000000000005</v>
      </c>
      <c r="M16" s="8">
        <v>1880</v>
      </c>
      <c r="N16" s="8">
        <f t="shared" si="0"/>
        <v>28275.000000000004</v>
      </c>
      <c r="O16" s="9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>
        <f t="shared" si="1"/>
        <v>0</v>
      </c>
      <c r="AC16" s="11">
        <f t="shared" si="2"/>
        <v>28275.000000000004</v>
      </c>
    </row>
    <row r="17" spans="1:34">
      <c r="A17" s="7" t="s">
        <v>32</v>
      </c>
      <c r="B17" s="8">
        <v>5000</v>
      </c>
      <c r="C17" s="8">
        <v>16500</v>
      </c>
      <c r="D17" s="8">
        <v>6999.9999999999982</v>
      </c>
      <c r="E17" s="8">
        <v>7000</v>
      </c>
      <c r="F17" s="8">
        <v>7000</v>
      </c>
      <c r="G17" s="8">
        <v>6999.9999999999982</v>
      </c>
      <c r="H17" s="8">
        <v>7000.0000000000009</v>
      </c>
      <c r="I17" s="8">
        <v>7000.0000000000009</v>
      </c>
      <c r="J17" s="8">
        <v>7000.0000000000009</v>
      </c>
      <c r="K17" s="8">
        <v>7000</v>
      </c>
      <c r="L17" s="8">
        <v>7000</v>
      </c>
      <c r="M17" s="8">
        <v>6999.9999999999982</v>
      </c>
      <c r="N17" s="8">
        <f t="shared" si="0"/>
        <v>91500</v>
      </c>
      <c r="O17" s="9"/>
      <c r="P17" s="10">
        <v>10000</v>
      </c>
      <c r="Q17" s="10">
        <v>12000</v>
      </c>
      <c r="R17" s="10">
        <v>30500</v>
      </c>
      <c r="S17" s="10">
        <v>30000</v>
      </c>
      <c r="T17" s="10">
        <v>25000</v>
      </c>
      <c r="U17" s="10">
        <v>25000</v>
      </c>
      <c r="V17" s="10">
        <v>25000</v>
      </c>
      <c r="W17" s="10">
        <v>25000</v>
      </c>
      <c r="X17" s="10">
        <v>25000</v>
      </c>
      <c r="Y17" s="10">
        <v>35000</v>
      </c>
      <c r="Z17" s="10">
        <v>25000</v>
      </c>
      <c r="AA17" s="10">
        <v>10000</v>
      </c>
      <c r="AB17" s="10">
        <f t="shared" si="1"/>
        <v>277500</v>
      </c>
      <c r="AC17" s="11">
        <f t="shared" si="2"/>
        <v>369000</v>
      </c>
    </row>
    <row r="18" spans="1:34">
      <c r="A18" s="7" t="s">
        <v>33</v>
      </c>
      <c r="B18" s="8">
        <v>9325.5482204709169</v>
      </c>
      <c r="C18" s="8">
        <v>8838.0735429965371</v>
      </c>
      <c r="D18" s="8">
        <v>9437.6673251901648</v>
      </c>
      <c r="E18" s="8">
        <v>9793.6738174938146</v>
      </c>
      <c r="F18" s="8">
        <v>13793.099725655116</v>
      </c>
      <c r="G18" s="8">
        <v>15260.613204222484</v>
      </c>
      <c r="H18" s="8">
        <v>17856.407948457891</v>
      </c>
      <c r="I18" s="8">
        <v>18537.910422777612</v>
      </c>
      <c r="J18" s="8">
        <v>20077.574515854176</v>
      </c>
      <c r="K18" s="8">
        <v>13083.436330643215</v>
      </c>
      <c r="L18" s="8">
        <v>9931.5104708371964</v>
      </c>
      <c r="M18" s="8">
        <v>8966.7573682682432</v>
      </c>
      <c r="N18" s="8">
        <f t="shared" si="0"/>
        <v>154902.27289286739</v>
      </c>
      <c r="O18" s="9"/>
      <c r="P18" s="10">
        <v>274.45177952907949</v>
      </c>
      <c r="Q18" s="10">
        <v>279.92645700346594</v>
      </c>
      <c r="R18" s="10">
        <v>464.3326748098338</v>
      </c>
      <c r="S18" s="10">
        <v>1756.3261825061859</v>
      </c>
      <c r="T18" s="10">
        <v>222.90027434489116</v>
      </c>
      <c r="U18" s="10">
        <v>276.38679577753373</v>
      </c>
      <c r="V18" s="10">
        <v>323.592051542131</v>
      </c>
      <c r="W18" s="10">
        <v>343.08957722239046</v>
      </c>
      <c r="X18" s="10">
        <v>445.42548414583001</v>
      </c>
      <c r="Y18" s="10">
        <v>9000</v>
      </c>
      <c r="Z18" s="10">
        <v>4000</v>
      </c>
      <c r="AA18" s="10">
        <v>1528.8</v>
      </c>
      <c r="AB18" s="10">
        <f t="shared" si="1"/>
        <v>18915.231276881339</v>
      </c>
      <c r="AC18" s="11">
        <f t="shared" si="2"/>
        <v>173817.50416974872</v>
      </c>
    </row>
    <row r="19" spans="1:34">
      <c r="A19" s="7" t="s">
        <v>34</v>
      </c>
      <c r="B19" s="8">
        <v>1022</v>
      </c>
      <c r="C19" s="8">
        <v>816</v>
      </c>
      <c r="D19" s="8">
        <v>1117.9999999999998</v>
      </c>
      <c r="E19" s="8">
        <v>1310.9999999999998</v>
      </c>
      <c r="F19" s="8">
        <v>1881.9999999999995</v>
      </c>
      <c r="G19" s="8">
        <v>2176.0000000000005</v>
      </c>
      <c r="H19" s="8">
        <v>2643.9999999999991</v>
      </c>
      <c r="I19" s="8">
        <v>2700.9999999999995</v>
      </c>
      <c r="J19" s="8">
        <v>2448.9999999999995</v>
      </c>
      <c r="K19" s="8">
        <v>1798</v>
      </c>
      <c r="L19" s="8">
        <v>1388.9999999999998</v>
      </c>
      <c r="M19" s="8">
        <v>971.00000000000045</v>
      </c>
      <c r="N19" s="8">
        <f t="shared" si="0"/>
        <v>20277</v>
      </c>
      <c r="O19" s="9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>
        <f t="shared" si="1"/>
        <v>0</v>
      </c>
      <c r="AC19" s="11">
        <f t="shared" si="2"/>
        <v>20277</v>
      </c>
    </row>
    <row r="20" spans="1:34">
      <c r="A20" s="7" t="s">
        <v>35</v>
      </c>
      <c r="B20" s="8">
        <v>7504.4022936633319</v>
      </c>
      <c r="C20" s="8">
        <v>6614.4687652658031</v>
      </c>
      <c r="D20" s="8">
        <v>8013.7495903100235</v>
      </c>
      <c r="E20" s="8">
        <v>9234.2113019252283</v>
      </c>
      <c r="F20" s="8">
        <v>13362.592755186986</v>
      </c>
      <c r="G20" s="8">
        <v>13324.455932558134</v>
      </c>
      <c r="H20" s="8">
        <v>13377.858997976442</v>
      </c>
      <c r="I20" s="8">
        <v>14709.519621275567</v>
      </c>
      <c r="J20" s="8">
        <v>14394.24087806538</v>
      </c>
      <c r="K20" s="8">
        <v>11893.299776122676</v>
      </c>
      <c r="L20" s="8">
        <v>9046.0906401073607</v>
      </c>
      <c r="M20" s="8">
        <v>6742.2400773312511</v>
      </c>
      <c r="N20" s="8">
        <f t="shared" si="0"/>
        <v>128217.13062978818</v>
      </c>
      <c r="O20" s="9"/>
      <c r="P20" s="10">
        <v>22972.597706336674</v>
      </c>
      <c r="Q20" s="10">
        <v>22003.53123473419</v>
      </c>
      <c r="R20" s="10">
        <v>22696.250409689972</v>
      </c>
      <c r="S20" s="10">
        <v>26310.788698074768</v>
      </c>
      <c r="T20" s="10">
        <v>32786.407244813017</v>
      </c>
      <c r="U20" s="10">
        <v>38923.544067441879</v>
      </c>
      <c r="V20" s="10">
        <v>34622.141002023549</v>
      </c>
      <c r="W20" s="10">
        <v>35690.480378724431</v>
      </c>
      <c r="X20" s="10">
        <v>33605.759121934636</v>
      </c>
      <c r="Y20" s="10">
        <v>32106.700223877328</v>
      </c>
      <c r="Z20" s="10">
        <v>26053.909359892648</v>
      </c>
      <c r="AA20" s="10">
        <v>21257.759922668749</v>
      </c>
      <c r="AB20" s="10">
        <f t="shared" si="1"/>
        <v>349029.86937021185</v>
      </c>
      <c r="AC20" s="11">
        <f t="shared" si="2"/>
        <v>477247</v>
      </c>
    </row>
    <row r="21" spans="1:34">
      <c r="A21" s="7" t="s">
        <v>36</v>
      </c>
      <c r="B21" s="8"/>
      <c r="C21" s="8"/>
      <c r="D21" s="8"/>
      <c r="E21" s="8"/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/>
      <c r="N21" s="8">
        <f t="shared" si="0"/>
        <v>0</v>
      </c>
      <c r="O21" s="9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>
        <f t="shared" si="1"/>
        <v>0</v>
      </c>
      <c r="AC21" s="11">
        <f t="shared" si="2"/>
        <v>0</v>
      </c>
    </row>
    <row r="22" spans="1:34">
      <c r="A22" s="7" t="s">
        <v>37</v>
      </c>
      <c r="B22" s="8">
        <v>0</v>
      </c>
      <c r="C22" s="8">
        <v>0</v>
      </c>
      <c r="D22" s="8">
        <v>0</v>
      </c>
      <c r="E22" s="8">
        <v>0</v>
      </c>
      <c r="F22" s="8">
        <v>100</v>
      </c>
      <c r="G22" s="8">
        <v>150</v>
      </c>
      <c r="H22" s="8">
        <v>150</v>
      </c>
      <c r="I22" s="8">
        <v>300</v>
      </c>
      <c r="J22" s="8">
        <v>150.00000000000003</v>
      </c>
      <c r="K22" s="8">
        <v>100</v>
      </c>
      <c r="L22" s="8">
        <v>0</v>
      </c>
      <c r="M22" s="8">
        <v>0</v>
      </c>
      <c r="N22" s="8">
        <f t="shared" si="0"/>
        <v>950</v>
      </c>
      <c r="O22" s="9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>
        <f t="shared" si="1"/>
        <v>0</v>
      </c>
      <c r="AC22" s="11">
        <f t="shared" si="2"/>
        <v>950</v>
      </c>
    </row>
    <row r="23" spans="1:34">
      <c r="A23" s="7" t="s">
        <v>38</v>
      </c>
      <c r="B23" s="8">
        <v>480.00000000000011</v>
      </c>
      <c r="C23" s="8">
        <v>760</v>
      </c>
      <c r="D23" s="8">
        <v>1198.9999999999998</v>
      </c>
      <c r="E23" s="8">
        <v>1197.9999999999998</v>
      </c>
      <c r="F23" s="8">
        <v>1198</v>
      </c>
      <c r="G23" s="8">
        <v>1197.9999999999998</v>
      </c>
      <c r="H23" s="8">
        <v>1198.0000000000005</v>
      </c>
      <c r="I23" s="8">
        <v>1198</v>
      </c>
      <c r="J23" s="8">
        <v>1198.0000000000002</v>
      </c>
      <c r="K23" s="8">
        <v>1199</v>
      </c>
      <c r="L23" s="8">
        <v>820</v>
      </c>
      <c r="M23" s="8">
        <v>649.99999999999989</v>
      </c>
      <c r="N23" s="8">
        <f t="shared" si="0"/>
        <v>12296</v>
      </c>
      <c r="O23" s="9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>
        <f t="shared" si="1"/>
        <v>0</v>
      </c>
      <c r="AC23" s="11">
        <f t="shared" si="2"/>
        <v>12296</v>
      </c>
    </row>
    <row r="24" spans="1:34">
      <c r="A24" s="7" t="s">
        <v>39</v>
      </c>
      <c r="B24" s="8">
        <v>399.99999999999989</v>
      </c>
      <c r="C24" s="8">
        <v>449.99999999999994</v>
      </c>
      <c r="D24" s="8">
        <v>400</v>
      </c>
      <c r="E24" s="8">
        <v>450</v>
      </c>
      <c r="F24" s="8">
        <v>500</v>
      </c>
      <c r="G24" s="8">
        <v>550</v>
      </c>
      <c r="H24" s="8">
        <v>600.00000000000011</v>
      </c>
      <c r="I24" s="8">
        <v>600</v>
      </c>
      <c r="J24" s="8">
        <v>525</v>
      </c>
      <c r="K24" s="8">
        <v>450</v>
      </c>
      <c r="L24" s="8">
        <v>449.99999999999994</v>
      </c>
      <c r="M24" s="8">
        <v>400.00000000000006</v>
      </c>
      <c r="N24" s="8">
        <f t="shared" si="0"/>
        <v>5775</v>
      </c>
      <c r="O24" s="9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>
        <f t="shared" si="1"/>
        <v>0</v>
      </c>
      <c r="AC24" s="11">
        <f t="shared" si="2"/>
        <v>5775</v>
      </c>
    </row>
    <row r="25" spans="1:34">
      <c r="A25" s="7" t="s">
        <v>40</v>
      </c>
      <c r="B25" s="8">
        <v>837.06990794016122</v>
      </c>
      <c r="C25" s="8">
        <v>471.3505118418322</v>
      </c>
      <c r="D25" s="8">
        <v>797.73945508689258</v>
      </c>
      <c r="E25" s="8">
        <v>1226.5242716479602</v>
      </c>
      <c r="F25" s="8">
        <v>2495.5388671406881</v>
      </c>
      <c r="G25" s="8">
        <v>3951.3470448134094</v>
      </c>
      <c r="H25" s="8">
        <v>4758.8409506605594</v>
      </c>
      <c r="I25" s="8">
        <v>7481.543656483319</v>
      </c>
      <c r="J25" s="8">
        <v>9214.0793782687324</v>
      </c>
      <c r="K25" s="8">
        <v>7105.9050636244674</v>
      </c>
      <c r="L25" s="8">
        <v>3898.8876577497022</v>
      </c>
      <c r="M25" s="8">
        <v>2044.9631543933274</v>
      </c>
      <c r="N25" s="8">
        <f t="shared" si="0"/>
        <v>44283.789919651048</v>
      </c>
      <c r="O25" s="9"/>
      <c r="P25" s="10">
        <v>422.93009205983878</v>
      </c>
      <c r="Q25" s="10">
        <v>158.64948815816788</v>
      </c>
      <c r="R25" s="10">
        <v>462.2605449131072</v>
      </c>
      <c r="S25" s="10">
        <v>763.47572835204028</v>
      </c>
      <c r="T25" s="10">
        <v>1284.4611328593112</v>
      </c>
      <c r="U25" s="10">
        <v>1718.652955186591</v>
      </c>
      <c r="V25" s="10">
        <v>1841.1590493394417</v>
      </c>
      <c r="W25" s="10">
        <v>3018.4563435166806</v>
      </c>
      <c r="X25" s="10">
        <v>3985.9206217312671</v>
      </c>
      <c r="Y25" s="10">
        <f>3394.09493637553+1500</f>
        <v>4894.0949363755299</v>
      </c>
      <c r="Z25" s="10">
        <f>2701.1123422503+1500</f>
        <v>4201.1123422503006</v>
      </c>
      <c r="AA25" s="10">
        <f>1355.03684560667+1500</f>
        <v>2855.0368456066699</v>
      </c>
      <c r="AB25" s="10">
        <f t="shared" si="1"/>
        <v>25606.210080348945</v>
      </c>
      <c r="AC25" s="11">
        <f t="shared" si="2"/>
        <v>69890</v>
      </c>
    </row>
    <row r="26" spans="1:34">
      <c r="A26" s="7" t="s">
        <v>41</v>
      </c>
      <c r="B26" s="8">
        <v>1100.0000000000002</v>
      </c>
      <c r="C26" s="8">
        <v>964</v>
      </c>
      <c r="D26" s="8">
        <v>1168.0000000000002</v>
      </c>
      <c r="E26" s="8">
        <v>1215.9999999999998</v>
      </c>
      <c r="F26" s="8">
        <v>1374.0000000000002</v>
      </c>
      <c r="G26" s="8">
        <v>1454.9999999999998</v>
      </c>
      <c r="H26" s="8">
        <v>1590</v>
      </c>
      <c r="I26" s="8">
        <v>1456</v>
      </c>
      <c r="J26" s="8">
        <v>1549.9999999999995</v>
      </c>
      <c r="K26" s="8">
        <v>1459</v>
      </c>
      <c r="L26" s="8">
        <v>1225.0000000000002</v>
      </c>
      <c r="M26" s="8">
        <v>911.00000000000023</v>
      </c>
      <c r="N26" s="8">
        <f t="shared" si="0"/>
        <v>15468</v>
      </c>
      <c r="O26" s="9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>
        <f t="shared" si="1"/>
        <v>0</v>
      </c>
      <c r="AC26" s="11">
        <f t="shared" si="2"/>
        <v>15468</v>
      </c>
    </row>
    <row r="27" spans="1:34">
      <c r="A27" s="7" t="s">
        <v>42</v>
      </c>
      <c r="B27" s="8">
        <v>225</v>
      </c>
      <c r="C27" s="8">
        <v>225</v>
      </c>
      <c r="D27" s="8">
        <v>225</v>
      </c>
      <c r="E27" s="8">
        <v>225.00000000000006</v>
      </c>
      <c r="F27" s="8">
        <v>325.00000000000006</v>
      </c>
      <c r="G27" s="8">
        <v>514.99999999999977</v>
      </c>
      <c r="H27" s="8">
        <v>565</v>
      </c>
      <c r="I27" s="8">
        <v>570.99999999999989</v>
      </c>
      <c r="J27" s="8">
        <v>553</v>
      </c>
      <c r="K27" s="8">
        <v>225</v>
      </c>
      <c r="L27" s="8">
        <v>225</v>
      </c>
      <c r="M27" s="8">
        <v>225</v>
      </c>
      <c r="N27" s="8">
        <f t="shared" si="0"/>
        <v>4104</v>
      </c>
      <c r="O27" s="9"/>
      <c r="P27" s="10"/>
      <c r="Q27" s="10"/>
      <c r="R27" s="10"/>
      <c r="S27" s="10"/>
      <c r="T27" s="10"/>
      <c r="U27" s="10"/>
      <c r="V27" s="10"/>
      <c r="W27" s="10"/>
      <c r="X27" s="10"/>
      <c r="Y27" s="10">
        <v>10000</v>
      </c>
      <c r="Z27" s="10">
        <v>10000</v>
      </c>
      <c r="AA27" s="10">
        <v>8000</v>
      </c>
      <c r="AB27" s="10">
        <f t="shared" si="1"/>
        <v>28000</v>
      </c>
      <c r="AC27" s="11">
        <f t="shared" si="2"/>
        <v>32104</v>
      </c>
    </row>
    <row r="28" spans="1:34">
      <c r="A28" s="7" t="s">
        <v>43</v>
      </c>
      <c r="B28" s="8">
        <v>7904.0000000000036</v>
      </c>
      <c r="C28" s="8">
        <v>7113.0000000000045</v>
      </c>
      <c r="D28" s="8">
        <v>8194.9999999999964</v>
      </c>
      <c r="E28" s="8">
        <v>8578.0000000000018</v>
      </c>
      <c r="F28" s="8">
        <v>10218</v>
      </c>
      <c r="G28" s="8">
        <v>10225.999999999993</v>
      </c>
      <c r="H28" s="8">
        <v>11382.999999999995</v>
      </c>
      <c r="I28" s="8">
        <v>11470.999999999998</v>
      </c>
      <c r="J28" s="8">
        <v>10748.999999999998</v>
      </c>
      <c r="K28" s="8">
        <v>9647.0000000000073</v>
      </c>
      <c r="L28" s="8">
        <v>8431.0000000000018</v>
      </c>
      <c r="M28" s="8">
        <v>7462.0000000000064</v>
      </c>
      <c r="N28" s="8">
        <f t="shared" si="0"/>
        <v>111377</v>
      </c>
      <c r="O28" s="9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>
        <f t="shared" si="1"/>
        <v>0</v>
      </c>
      <c r="AC28" s="11">
        <f t="shared" si="2"/>
        <v>111377</v>
      </c>
    </row>
    <row r="29" spans="1:34">
      <c r="A29" s="7" t="s">
        <v>44</v>
      </c>
      <c r="B29" s="8">
        <v>2346.0603256536169</v>
      </c>
      <c r="C29" s="8">
        <v>2225.8498694054938</v>
      </c>
      <c r="D29" s="8">
        <v>2959.3650852500496</v>
      </c>
      <c r="E29" s="8">
        <v>4014.4906965529854</v>
      </c>
      <c r="F29" s="8">
        <v>4843.4443727543839</v>
      </c>
      <c r="G29" s="8">
        <v>5926.8225525804519</v>
      </c>
      <c r="H29" s="8">
        <v>6815.0896094189702</v>
      </c>
      <c r="I29" s="8">
        <v>6976.0650075708991</v>
      </c>
      <c r="J29" s="8">
        <v>6574.7984267655247</v>
      </c>
      <c r="K29" s="8">
        <v>4764.6762371872592</v>
      </c>
      <c r="L29" s="8">
        <v>4112.5737895285429</v>
      </c>
      <c r="M29" s="8">
        <v>2821.0980437685039</v>
      </c>
      <c r="N29" s="8">
        <f t="shared" si="0"/>
        <v>54380.334016436689</v>
      </c>
      <c r="O29" s="9"/>
      <c r="P29" s="10">
        <v>1074.9396743463851</v>
      </c>
      <c r="Q29" s="10">
        <v>560.15013059450575</v>
      </c>
      <c r="R29" s="10">
        <v>1160.63491474995</v>
      </c>
      <c r="S29" s="10">
        <v>1468.5093034470146</v>
      </c>
      <c r="T29" s="10">
        <v>1847.5556272456158</v>
      </c>
      <c r="U29" s="10">
        <v>2349.1774474195445</v>
      </c>
      <c r="V29" s="10">
        <v>2418.9103905810307</v>
      </c>
      <c r="W29" s="10">
        <v>2400.9349924290977</v>
      </c>
      <c r="X29" s="10">
        <v>2369.2015732344744</v>
      </c>
      <c r="Y29" s="10">
        <v>1935.3237628127413</v>
      </c>
      <c r="Z29" s="10">
        <v>1444.4262104714569</v>
      </c>
      <c r="AA29" s="10">
        <v>1292.9019562314977</v>
      </c>
      <c r="AB29" s="10">
        <f>SUM(P29:AA29)</f>
        <v>20322.665983563315</v>
      </c>
      <c r="AC29" s="11">
        <f t="shared" si="2"/>
        <v>74703</v>
      </c>
    </row>
    <row r="30" spans="1:34">
      <c r="A30" s="1" t="s">
        <v>45</v>
      </c>
      <c r="B30" s="8">
        <f t="shared" ref="B30:N30" si="3">SUM(B4:B29)</f>
        <v>55155.231633164491</v>
      </c>
      <c r="C30" s="8">
        <f t="shared" si="3"/>
        <v>64005.729640797494</v>
      </c>
      <c r="D30" s="8">
        <f t="shared" si="3"/>
        <v>61813.840865706305</v>
      </c>
      <c r="E30" s="8">
        <f t="shared" si="3"/>
        <v>66778.168168378252</v>
      </c>
      <c r="F30" s="8">
        <f t="shared" si="3"/>
        <v>85598.378867966778</v>
      </c>
      <c r="G30" s="8">
        <f t="shared" si="3"/>
        <v>92371.767156681162</v>
      </c>
      <c r="H30" s="8">
        <f t="shared" si="3"/>
        <v>103314.31622509766</v>
      </c>
      <c r="I30" s="8">
        <f t="shared" si="3"/>
        <v>108606.90352521947</v>
      </c>
      <c r="J30" s="8">
        <f t="shared" si="3"/>
        <v>107471.74856201503</v>
      </c>
      <c r="K30" s="8">
        <f t="shared" si="3"/>
        <v>89856.232363343181</v>
      </c>
      <c r="L30" s="8">
        <f t="shared" si="3"/>
        <v>70725.253925579222</v>
      </c>
      <c r="M30" s="8">
        <f t="shared" si="3"/>
        <v>58419.481824844363</v>
      </c>
      <c r="N30" s="8">
        <f t="shared" si="3"/>
        <v>964117.05275879346</v>
      </c>
      <c r="O30" s="18"/>
      <c r="P30" s="10">
        <f t="shared" ref="P30:AC30" si="4">SUM(P4:P29)</f>
        <v>40835.768366835524</v>
      </c>
      <c r="Q30" s="10">
        <f t="shared" si="4"/>
        <v>38931.270359202514</v>
      </c>
      <c r="R30" s="10">
        <f t="shared" si="4"/>
        <v>61381.670144208372</v>
      </c>
      <c r="S30" s="10">
        <f t="shared" si="4"/>
        <v>66842.905021231782</v>
      </c>
      <c r="T30" s="10">
        <f t="shared" si="4"/>
        <v>70347.124101721784</v>
      </c>
      <c r="U30" s="10">
        <f t="shared" si="4"/>
        <v>79339.326181562952</v>
      </c>
      <c r="V30" s="10">
        <f t="shared" si="4"/>
        <v>76334.181846953303</v>
      </c>
      <c r="W30" s="10">
        <f t="shared" si="4"/>
        <v>79331.860987974331</v>
      </c>
      <c r="X30" s="10">
        <f t="shared" si="4"/>
        <v>78195.3128631367</v>
      </c>
      <c r="Y30" s="10">
        <f t="shared" si="4"/>
        <v>104724.96876921944</v>
      </c>
      <c r="Z30" s="10">
        <f t="shared" si="4"/>
        <v>79435.472142903716</v>
      </c>
      <c r="AA30" s="10">
        <f t="shared" si="4"/>
        <v>52901.084592799685</v>
      </c>
      <c r="AB30" s="10">
        <f t="shared" si="4"/>
        <v>828600.94537775009</v>
      </c>
      <c r="AC30" s="11">
        <f t="shared" si="4"/>
        <v>1792717.9981365437</v>
      </c>
      <c r="AF30" s="19"/>
      <c r="AH30" s="20"/>
    </row>
  </sheetData>
  <mergeCells count="2">
    <mergeCell ref="A1:B1"/>
    <mergeCell ref="AC2:AC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rentListItemID xmlns="ba4c5515-d91d-4e1f-9264-41c675fa362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6AE371446CE04684D343C49EECD244" ma:contentTypeVersion="1" ma:contentTypeDescription="Create a new document." ma:contentTypeScope="" ma:versionID="4c384668bb97c29931f7e8fb149bf1df">
  <xsd:schema xmlns:xsd="http://www.w3.org/2001/XMLSchema" xmlns:xs="http://www.w3.org/2001/XMLSchema" xmlns:p="http://schemas.microsoft.com/office/2006/metadata/properties" xmlns:ns2="ba4c5515-d91d-4e1f-9264-41c675fa362c" targetNamespace="http://schemas.microsoft.com/office/2006/metadata/properties" ma:root="true" ma:fieldsID="7db2d172e750fb061a740b1ad0a683c5" ns2:_="">
    <xsd:import namespace="ba4c5515-d91d-4e1f-9264-41c675fa362c"/>
    <xsd:element name="properties">
      <xsd:complexType>
        <xsd:sequence>
          <xsd:element name="documentManagement">
            <xsd:complexType>
              <xsd:all>
                <xsd:element ref="ns2:ParentListItem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4c5515-d91d-4e1f-9264-41c675fa362c" elementFormDefault="qualified">
    <xsd:import namespace="http://schemas.microsoft.com/office/2006/documentManagement/types"/>
    <xsd:import namespace="http://schemas.microsoft.com/office/infopath/2007/PartnerControls"/>
    <xsd:element name="ParentListItemID" ma:index="8" nillable="true" ma:displayName="ParentListItemID" ma:hidden="true" ma:internalName="ParentListItemID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FC94DF-47D5-4A84-8C38-99DAD0D95A6B}"/>
</file>

<file path=customXml/itemProps2.xml><?xml version="1.0" encoding="utf-8"?>
<ds:datastoreItem xmlns:ds="http://schemas.openxmlformats.org/officeDocument/2006/customXml" ds:itemID="{C7EC02C0-107F-4EBA-845C-55960DEE3728}"/>
</file>

<file path=customXml/itemProps3.xml><?xml version="1.0" encoding="utf-8"?>
<ds:datastoreItem xmlns:ds="http://schemas.openxmlformats.org/officeDocument/2006/customXml" ds:itemID="{737BB4B9-0EF1-43DC-B990-434166846A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2014</vt:lpstr>
      <vt:lpstr>2015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_</dc:title>
  <dc:creator/>
  <cp:lastModifiedBy/>
  <dcterms:created xsi:type="dcterms:W3CDTF">2014-03-06T18:58:29Z</dcterms:created>
  <dcterms:modified xsi:type="dcterms:W3CDTF">2014-03-08T05:05:26Z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0x010100536AE371446CE04684D343C49EECD244</vt:lpwstr>
  </property>
</Properties>
</file>